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0" windowWidth="19320" windowHeight="12765" tabRatio="915" activeTab="3"/>
  </bookViews>
  <sheets>
    <sheet name="Lenta.ru" sheetId="1" r:id="rId1"/>
    <sheet name="Ferra.ru" sheetId="2" r:id="rId2"/>
    <sheet name="Price.ru" sheetId="3" r:id="rId3"/>
    <sheet name="RAMBLER (Главная)" sheetId="4" r:id="rId4"/>
    <sheet name="RAMBLER (Новости)" sheetId="5" r:id="rId5"/>
    <sheet name="RAMBLER (Почта)" sheetId="6" r:id="rId6"/>
    <sheet name="RAMBLER (Погода)" sheetId="7" r:id="rId7"/>
    <sheet name="RAMBLER (Гороскопы)" sheetId="8" r:id="rId8"/>
    <sheet name="RAMBLER (Спорт)" sheetId="9" r:id="rId9"/>
    <sheet name="RAMBLER (Словари)" sheetId="10" r:id="rId10"/>
    <sheet name="RAMBLER (Недвижимость)" sheetId="11" r:id="rId11"/>
    <sheet name="RAMBLER (Авто)" sheetId="12" r:id="rId12"/>
    <sheet name="RAMBLER (Пробки Карты)" sheetId="13" r:id="rId13"/>
    <sheet name="RAMBLER (Финансы)" sheetId="14" r:id="rId14"/>
    <sheet name="RAMBLER (Фото)" sheetId="15" r:id="rId15"/>
    <sheet name="RAMBLER (ТВ)" sheetId="16" r:id="rId16"/>
    <sheet name="RAMBLER (Планета)" sheetId="17" r:id="rId17"/>
    <sheet name="RAMBLER (Аудио)" sheetId="18" r:id="rId18"/>
    <sheet name="RAMBLER (Игры)" sheetId="19" r:id="rId19"/>
    <sheet name="RAMBLER (Знакомства)" sheetId="20" r:id="rId20"/>
    <sheet name="RAMBLER (Vision)" sheetId="21" r:id="rId21"/>
    <sheet name="RAMBLER (Discovery)" sheetId="22" r:id="rId22"/>
    <sheet name="RAMBLER (Открытки)" sheetId="23" r:id="rId23"/>
    <sheet name="RAMBLER (ТОП100)" sheetId="24" r:id="rId24"/>
    <sheet name="RAMBLER (Путешествия)" sheetId="25" r:id="rId25"/>
  </sheets>
  <definedNames>
    <definedName name="_xlnm.Print_Area" localSheetId="1">'Ferra.ru'!$A$1:$G$34</definedName>
    <definedName name="_xlnm.Print_Area" localSheetId="0">'Lenta.ru'!$A$1:$F$58</definedName>
    <definedName name="_xlnm.Print_Area" localSheetId="2">'Price.ru'!$A$1:$G$35</definedName>
    <definedName name="_xlnm.Print_Area" localSheetId="21">'RAMBLER (Discovery)'!$A$1:$P$10</definedName>
    <definedName name="_xlnm.Print_Area" localSheetId="20">'RAMBLER (Vision)'!$A$1:$P$8</definedName>
    <definedName name="_xlnm.Print_Area" localSheetId="11">'RAMBLER (Авто)'!$A$1:$O$4</definedName>
    <definedName name="_xlnm.Print_Area" localSheetId="17">'RAMBLER (Аудио)'!$A$1:$P$6</definedName>
    <definedName name="_xlnm.Print_Area" localSheetId="3">'RAMBLER (Главная)'!$A$1:$H$46</definedName>
    <definedName name="_xlnm.Print_Area" localSheetId="7">'RAMBLER (Гороскопы)'!$A$1:$Q$10</definedName>
    <definedName name="_xlnm.Print_Area" localSheetId="19">'RAMBLER (Знакомства)'!$A$1:$Q$8</definedName>
    <definedName name="_xlnm.Print_Area" localSheetId="18">'RAMBLER (Игры)'!$A$1:$Q$4</definedName>
    <definedName name="_xlnm.Print_Area" localSheetId="10">'RAMBLER (Недвижимость)'!$A$1:$O$7</definedName>
    <definedName name="_xlnm.Print_Area" localSheetId="4">'RAMBLER (Новости)'!$A$1:$S$45</definedName>
    <definedName name="_xlnm.Print_Area" localSheetId="16">'RAMBLER (Планета)'!$A$1:$O$6</definedName>
    <definedName name="_xlnm.Print_Area" localSheetId="6">'RAMBLER (Погода)'!$A$1:$P$7</definedName>
    <definedName name="_xlnm.Print_Area" localSheetId="5">'RAMBLER (Почта)'!$A$1:$Q$46</definedName>
    <definedName name="_xlnm.Print_Area" localSheetId="12">'RAMBLER (Пробки Карты)'!$A$1:$O$5</definedName>
    <definedName name="_xlnm.Print_Area" localSheetId="24">'RAMBLER (Путешествия)'!$A$1:$O$4</definedName>
    <definedName name="_xlnm.Print_Area" localSheetId="9">'RAMBLER (Словари)'!$A$1:$P$1</definedName>
    <definedName name="_xlnm.Print_Area" localSheetId="8">'RAMBLER (Спорт)'!$A$1:$P$9</definedName>
    <definedName name="_xlnm.Print_Area" localSheetId="15">'RAMBLER (ТВ)'!$A$1:$O$4</definedName>
    <definedName name="_xlnm.Print_Area" localSheetId="13">'RAMBLER (Финансы)'!$A$1:$O$4</definedName>
    <definedName name="_xlnm.Print_Area" localSheetId="14">'RAMBLER (Фото)'!$A$1:$P$4</definedName>
  </definedNames>
  <calcPr fullCalcOnLoad="1"/>
</workbook>
</file>

<file path=xl/sharedStrings.xml><?xml version="1.0" encoding="utf-8"?>
<sst xmlns="http://schemas.openxmlformats.org/spreadsheetml/2006/main" count="2023" uniqueCount="182">
  <si>
    <t>Вид размещения</t>
  </si>
  <si>
    <t>Формат</t>
  </si>
  <si>
    <t>Трафик в неделю/ в пакете/ в единицу статики, К</t>
  </si>
  <si>
    <t>Таргетинг</t>
  </si>
  <si>
    <t>ГЕО</t>
  </si>
  <si>
    <t>Частота</t>
  </si>
  <si>
    <t>Пол/   Возраст</t>
  </si>
  <si>
    <t>Позиция</t>
  </si>
  <si>
    <t>Все страницы</t>
  </si>
  <si>
    <t>Динамика</t>
  </si>
  <si>
    <t>240*400</t>
  </si>
  <si>
    <t>+</t>
  </si>
  <si>
    <t xml:space="preserve">Сезонные коэффициенты, применяемые к базовому прайс-листу:  </t>
  </si>
  <si>
    <t>Месяц</t>
  </si>
  <si>
    <t>Сезонный коэффициент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</si>
  <si>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</si>
  <si>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</si>
  <si>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</si>
  <si>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</si>
  <si>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</si>
  <si>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</si>
  <si>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</si>
  <si>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</si>
  <si>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</si>
  <si>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</si>
  <si>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</si>
  <si>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</si>
  <si>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Размещении двух и более рекламодателей на одном рекламном материале</t>
  </si>
  <si>
    <t>Таргетинги</t>
  </si>
  <si>
    <t>Гео</t>
  </si>
  <si>
    <t>Пол/возраст</t>
  </si>
  <si>
    <t xml:space="preserve">    необходимо предварительно согласовывать с Вашим клиентским менеджером.</t>
  </si>
  <si>
    <t>Статика, сутки</t>
  </si>
  <si>
    <t>Динамика, Пакет "100 000К"</t>
  </si>
  <si>
    <t>Lenta.ru</t>
  </si>
  <si>
    <t>Главная страница</t>
  </si>
  <si>
    <t>Пакет "Vip.Lenta"</t>
  </si>
  <si>
    <t>Пакет "Коммерсант"</t>
  </si>
  <si>
    <t>Пакет "IT"</t>
  </si>
  <si>
    <t>Пакет "Недвижимость"</t>
  </si>
  <si>
    <t>Пакет "Яппи"</t>
  </si>
  <si>
    <t>Пакет "Авто"</t>
  </si>
  <si>
    <t>300*250</t>
  </si>
  <si>
    <t>Все страницы, Backscreen</t>
  </si>
  <si>
    <t>Ferra.ru</t>
  </si>
  <si>
    <t>Price.ru</t>
  </si>
  <si>
    <t>* все цены приведены без учета НДС (18%)</t>
  </si>
  <si>
    <t>НАЦЕНКИ**</t>
  </si>
  <si>
    <t xml:space="preserve">** Условия размещения баннеров нестандартных форматов, а также товарных категорий, регулируемых Законом о рекламе, </t>
  </si>
  <si>
    <t>Главная страница www.Rambler.Ru</t>
  </si>
  <si>
    <t>Динамика, Пакет "500К"</t>
  </si>
  <si>
    <t>Динамика, Пакет "800К"</t>
  </si>
  <si>
    <t>Погода</t>
  </si>
  <si>
    <t>200*300</t>
  </si>
  <si>
    <t>Гороскопы</t>
  </si>
  <si>
    <t>Спорт</t>
  </si>
  <si>
    <t>Словари</t>
  </si>
  <si>
    <t>Недвижимость</t>
  </si>
  <si>
    <t>Авто</t>
  </si>
  <si>
    <t>Пробки, Карты</t>
  </si>
  <si>
    <t>Финансы</t>
  </si>
  <si>
    <t>Планета</t>
  </si>
  <si>
    <t>Аудио</t>
  </si>
  <si>
    <t>Игры</t>
  </si>
  <si>
    <t>Динамика, Пакет "16 000К"</t>
  </si>
  <si>
    <t>Динамика, Пакет "32 000К"</t>
  </si>
  <si>
    <t>Динамика, Пакет "1000К"</t>
  </si>
  <si>
    <t>Знакомства</t>
  </si>
  <si>
    <t>Vision</t>
  </si>
  <si>
    <t>320x240</t>
  </si>
  <si>
    <t>html-блок</t>
  </si>
  <si>
    <t>Прелоадер в играх</t>
  </si>
  <si>
    <t>Динамика, Пакет "25 000К"</t>
  </si>
  <si>
    <t>Пакет "Lifestyle"</t>
  </si>
  <si>
    <t>Динамика, Пакет "50 000К"</t>
  </si>
  <si>
    <t>Доля мин. заказа в общем недельном трафике</t>
  </si>
  <si>
    <t>Формат рекламных материалов</t>
  </si>
  <si>
    <t>Комментарий раздела</t>
  </si>
  <si>
    <t xml:space="preserve">Баннеры GIF, JPG, SWF </t>
  </si>
  <si>
    <t>115280, Москва, Ленинская Слобода, д. 19
БЦ «Омега-Плаза» - по левой галерее до конца, 3-й этаж, офис "Индекс20",  Телефон/факс: +7 (495) 956-23-93
http://www.index20.ru, E-mail: contact@index20.ru</t>
  </si>
  <si>
    <t>Размер (в килобайтах)</t>
  </si>
  <si>
    <t>Минимальный заказ 100К</t>
  </si>
  <si>
    <t>до 25 Кб</t>
  </si>
  <si>
    <t>Пакет в процентах от дневного трафика</t>
  </si>
  <si>
    <t>суммарно до 45 (15+30) Кб</t>
  </si>
  <si>
    <t>до 30 Кб</t>
  </si>
  <si>
    <t>Видеореклама, Post-roll</t>
  </si>
  <si>
    <t>Видеореклама, Pre-roll</t>
  </si>
  <si>
    <t>Все страницы, кроме страницы Валюта</t>
  </si>
  <si>
    <t>Главная страница, www.Rambler.Ru</t>
  </si>
  <si>
    <t>Открытки</t>
  </si>
  <si>
    <t>100%х50/150</t>
  </si>
  <si>
    <t>Статика, неделя</t>
  </si>
  <si>
    <t>Главная, Экономика, Финансы, Недвижимость</t>
  </si>
  <si>
    <t>Главная, Кино, О высоком, Из жизни, Музыка</t>
  </si>
  <si>
    <t>Главная, Прогресс, Интренет, Технологии, Игры</t>
  </si>
  <si>
    <t>Динамика, Пакет "400К"</t>
  </si>
  <si>
    <t>Динамика, Пакет "600К"</t>
  </si>
  <si>
    <t>Стоимость*</t>
  </si>
  <si>
    <t>Контактов за единицу, К</t>
  </si>
  <si>
    <t>CPT, руб.</t>
  </si>
  <si>
    <t>Динамика, Пакет "100% трафика"</t>
  </si>
  <si>
    <t>Динамика, Пакет "300К"</t>
  </si>
  <si>
    <t>Динамика, Пакет "2 000К"</t>
  </si>
  <si>
    <t>Динамика, Пакет "3 500К"</t>
  </si>
  <si>
    <t>Динамика, Пакет "1 500К"</t>
  </si>
  <si>
    <t>Динамика, Пакет "3 000К"</t>
  </si>
  <si>
    <t>Динамика, Пакет "1 000К"</t>
  </si>
  <si>
    <t>Динамика, Пакет "200К"</t>
  </si>
  <si>
    <t>100%*130</t>
  </si>
  <si>
    <t>Динамика, Пакет "4 000К"</t>
  </si>
  <si>
    <t>Минимальный заказ 100К, F = 1 сутки</t>
  </si>
  <si>
    <t>Динамика, Пакет "100К"</t>
  </si>
  <si>
    <t>Динамика, Пакет "250К"</t>
  </si>
  <si>
    <t>100%*90 или 728*90</t>
  </si>
  <si>
    <t>Рейтинг Rambler TOP100</t>
  </si>
  <si>
    <t xml:space="preserve">Стоимость* </t>
  </si>
  <si>
    <t>Пакет "Охват"</t>
  </si>
  <si>
    <t>728*90</t>
  </si>
  <si>
    <t>Наценка на таргетирование раздела</t>
  </si>
  <si>
    <t xml:space="preserve">     необходимо предварительно согласовывать с Вашим клиентским менеджером.</t>
  </si>
  <si>
    <t>115280, Москва, Ленинская слобода, 19
ЗАО «РА «Индекс20»,  Телефон/факс: +7 (495) 956-23-93
http://www.index20.ru, E-mail: contact@index20.ru</t>
  </si>
  <si>
    <t>Динамика, Пакет "8 000К"</t>
  </si>
  <si>
    <t xml:space="preserve">*** Условия размещения баннеров нестандартных форматов, а также товарных категорий, регулируемых Законом о рекламе, </t>
  </si>
  <si>
    <t>Путешествия</t>
  </si>
  <si>
    <t>Витрина</t>
  </si>
  <si>
    <t>Почта</t>
  </si>
  <si>
    <t>Фото</t>
  </si>
  <si>
    <t>728*120/200</t>
  </si>
  <si>
    <t>100%*120 или 728*120</t>
  </si>
  <si>
    <t>Главная, Массмедиа, Мир, Лентапедия, Из жизни</t>
  </si>
  <si>
    <t>Главная, Бизнес, Массмедиа, В России, Оружие, БССР, Америка, О рекламе</t>
  </si>
  <si>
    <t>Главная,Бизнес, Спорт, Массмедиа, Игры, В России, О высоком, Кино, Музыка, Из жизни</t>
  </si>
  <si>
    <t>Главная, Авто</t>
  </si>
  <si>
    <t>Пакет "Финансы"</t>
  </si>
  <si>
    <t>Главная, Экономика, Финансы</t>
  </si>
  <si>
    <t>Динамика, Пакет "1500К"</t>
  </si>
  <si>
    <t>Динамика, Пакет "3000К"</t>
  </si>
  <si>
    <t>ТВ</t>
  </si>
  <si>
    <t xml:space="preserve">Условия размещения баннеров нестандартных форматов, а также товарных категорий, регулируемых Законом о рекламе, </t>
  </si>
  <si>
    <t>**  Срок размещения от 15-30 календраных дней со дня старта кампании. Подробности размещения уточняйте у вашего клиентского менеджера.</t>
  </si>
  <si>
    <t>Размещение в течение месяца**</t>
  </si>
  <si>
    <t>Discovery</t>
  </si>
  <si>
    <t>640*360</t>
  </si>
  <si>
    <t>300*300</t>
  </si>
  <si>
    <t>990*66/428</t>
  </si>
  <si>
    <t>Page Takeover</t>
  </si>
  <si>
    <t>Минимальный объем заказа уточняйте у клиентского менеджера</t>
  </si>
  <si>
    <t>Все страницы, кроме главной</t>
  </si>
  <si>
    <t>F=2</t>
  </si>
  <si>
    <t>F=2. Минимальный заказ 100К</t>
  </si>
  <si>
    <t>728*90 или 100%х90</t>
  </si>
  <si>
    <t>Динамика, Пакет "100% трафика выходных дней"</t>
  </si>
  <si>
    <t>Пакет в процентах от дневного трафика 2-х выходных дней</t>
  </si>
  <si>
    <t>Пакет Годовой 2011 (12 пакетов 100М по цене 10 пакетов)</t>
  </si>
  <si>
    <t>100%*200</t>
  </si>
  <si>
    <t>Динамика, Пакет "5 000К"</t>
  </si>
  <si>
    <t>Наценка за частоту - 0%</t>
  </si>
  <si>
    <t>вкл</t>
  </si>
  <si>
    <t>728*90+300*300</t>
  </si>
  <si>
    <t>Все страницы, синхронный баннер</t>
  </si>
  <si>
    <t>Пакет "1 000К"</t>
  </si>
  <si>
    <t>728*90 или 100%*90</t>
  </si>
  <si>
    <t>100%*50/150</t>
  </si>
  <si>
    <t>Пакет "800К"</t>
  </si>
  <si>
    <t>Минимальный заказ 100К. Наценка за таргетинг по разделам - 25%</t>
  </si>
  <si>
    <t>Минимальный заказ 500К</t>
  </si>
  <si>
    <t>Новости</t>
  </si>
  <si>
    <t>Все страницв</t>
  </si>
  <si>
    <t>240*400 + 728*90</t>
  </si>
  <si>
    <t>Годовая программа на Главной странице Rambler.ru**</t>
  </si>
  <si>
    <t>** сезонные коэффициенты не применяются</t>
  </si>
  <si>
    <t>Без наценок за таргетинг</t>
  </si>
  <si>
    <t>Динамика, Пакет "10 000К"</t>
  </si>
  <si>
    <t>100%*310</t>
  </si>
  <si>
    <t>Минимальный заказ 8 000К</t>
  </si>
  <si>
    <r>
      <t xml:space="preserve">20%, </t>
    </r>
    <r>
      <rPr>
        <sz val="12"/>
        <rFont val="Helvetica CY"/>
        <family val="2"/>
      </rPr>
      <t>Москва 25%</t>
    </r>
  </si>
  <si>
    <t>20%, Москва 25%</t>
  </si>
  <si>
    <t>Совместное размещение</t>
  </si>
  <si>
    <t>720*90, контекст</t>
  </si>
  <si>
    <t>-</t>
  </si>
  <si>
    <t>Время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</si>
</sst>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[$$-409]#,##0"/>
    <numFmt numFmtId="174" formatCode="#,##0.00&quot;р.&quot;"/>
    <numFmt numFmtId="175" formatCode="_-* #,##0_р_._-;\-* #,##0_р_._-;_-* &quot;-&quot;??_р_._-;_-@_-"/>
    <numFmt numFmtId="176" formatCode="#,##0_ ;\-#,##0\ "/>
    <numFmt numFmtId="177" formatCode="mmmm"/>
    <numFmt numFmtId="178" formatCode="#,##0.00_ ;\-#,##0.00\ "/>
    <numFmt numFmtId="179" formatCode="#,##0&quot; руб.&quot;"/>
    <numFmt numFmtId="180" formatCode="0.0%"/>
    <numFmt numFmtId="181" formatCode="#,##0.0%"/>
    <numFmt numFmtId="182" formatCode="0.000%"/>
    <numFmt numFmtId="183" formatCode="#,##0.0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sz val="12"/>
      <color indexed="12"/>
      <name val="Tahoma"/>
      <family val="2"/>
    </font>
    <font>
      <b/>
      <sz val="12"/>
      <color indexed="55"/>
      <name val="Tahoma"/>
      <family val="2"/>
    </font>
    <font>
      <sz val="12"/>
      <color indexed="5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Helv"/>
      <family val="0"/>
    </font>
    <font>
      <sz val="8"/>
      <name val="Calibri"/>
      <family val="2"/>
    </font>
    <font>
      <sz val="14"/>
      <name val="Tahoma"/>
      <family val="2"/>
    </font>
    <font>
      <sz val="12"/>
      <name val="Charcoal CY"/>
      <family val="2"/>
    </font>
    <font>
      <sz val="12"/>
      <name val="Helvetica CY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C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2" fillId="32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3" fillId="34" borderId="0" xfId="0" applyFont="1" applyFill="1" applyAlignment="1">
      <alignment horizontal="left" inden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 indent="1"/>
    </xf>
    <xf numFmtId="3" fontId="4" fillId="34" borderId="0" xfId="0" applyNumberFormat="1" applyFont="1" applyFill="1" applyAlignment="1">
      <alignment/>
    </xf>
    <xf numFmtId="172" fontId="4" fillId="34" borderId="0" xfId="0" applyNumberFormat="1" applyFont="1" applyFill="1" applyAlignment="1">
      <alignment horizontal="center"/>
    </xf>
    <xf numFmtId="10" fontId="4" fillId="34" borderId="0" xfId="0" applyNumberFormat="1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5" fillId="34" borderId="0" xfId="0" applyFont="1" applyFill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/>
    </xf>
    <xf numFmtId="172" fontId="4" fillId="35" borderId="11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indent="1"/>
    </xf>
    <xf numFmtId="172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3" fontId="7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172" fontId="4" fillId="35" borderId="11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172" fontId="4" fillId="35" borderId="11" xfId="0" applyNumberFormat="1" applyFont="1" applyFill="1" applyBorder="1" applyAlignment="1">
      <alignment horizontal="left"/>
    </xf>
    <xf numFmtId="172" fontId="4" fillId="35" borderId="11" xfId="0" applyNumberFormat="1" applyFont="1" applyFill="1" applyBorder="1" applyAlignment="1">
      <alignment horizontal="left" vertical="center" wrapText="1"/>
    </xf>
    <xf numFmtId="0" fontId="10" fillId="34" borderId="0" xfId="56" applyFont="1" applyFill="1">
      <alignment/>
      <protection/>
    </xf>
    <xf numFmtId="173" fontId="10" fillId="34" borderId="0" xfId="56" applyNumberFormat="1" applyFont="1" applyFill="1">
      <alignment/>
      <protection/>
    </xf>
    <xf numFmtId="3" fontId="4" fillId="34" borderId="0" xfId="0" applyNumberFormat="1" applyFont="1" applyFill="1" applyAlignment="1">
      <alignment horizontal="left" indent="1"/>
    </xf>
    <xf numFmtId="1" fontId="4" fillId="34" borderId="0" xfId="0" applyNumberFormat="1" applyFont="1" applyFill="1" applyBorder="1" applyAlignment="1">
      <alignment/>
    </xf>
    <xf numFmtId="1" fontId="4" fillId="34" borderId="0" xfId="0" applyNumberFormat="1" applyFont="1" applyFill="1" applyAlignment="1">
      <alignment/>
    </xf>
    <xf numFmtId="0" fontId="10" fillId="34" borderId="0" xfId="56" applyFont="1" applyFill="1" applyAlignment="1">
      <alignment wrapText="1"/>
      <protection/>
    </xf>
    <xf numFmtId="0" fontId="11" fillId="36" borderId="14" xfId="56" applyFont="1" applyFill="1" applyBorder="1" applyAlignment="1">
      <alignment horizontal="center" vertical="center"/>
      <protection/>
    </xf>
    <xf numFmtId="0" fontId="11" fillId="36" borderId="14" xfId="56" applyFont="1" applyFill="1" applyBorder="1" applyAlignment="1">
      <alignment horizontal="center" vertical="center" wrapText="1"/>
      <protection/>
    </xf>
    <xf numFmtId="0" fontId="7" fillId="34" borderId="14" xfId="0" applyFont="1" applyFill="1" applyBorder="1" applyAlignment="1">
      <alignment horizontal="right" indent="1"/>
    </xf>
    <xf numFmtId="4" fontId="4" fillId="34" borderId="14" xfId="0" applyNumberFormat="1" applyFont="1" applyFill="1" applyBorder="1" applyAlignment="1">
      <alignment horizontal="center"/>
    </xf>
    <xf numFmtId="174" fontId="4" fillId="34" borderId="0" xfId="0" applyNumberFormat="1" applyFont="1" applyFill="1" applyBorder="1" applyAlignment="1">
      <alignment/>
    </xf>
    <xf numFmtId="10" fontId="4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 horizontal="right" indent="1"/>
    </xf>
    <xf numFmtId="4" fontId="4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173" fontId="10" fillId="34" borderId="0" xfId="0" applyNumberFormat="1" applyFont="1" applyFill="1" applyAlignment="1">
      <alignment/>
    </xf>
    <xf numFmtId="0" fontId="5" fillId="34" borderId="0" xfId="56" applyFont="1" applyFill="1">
      <alignment/>
      <protection/>
    </xf>
    <xf numFmtId="0" fontId="4" fillId="34" borderId="15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172" fontId="4" fillId="34" borderId="16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4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left" vertical="center" wrapText="1"/>
    </xf>
    <xf numFmtId="3" fontId="7" fillId="35" borderId="12" xfId="0" applyNumberFormat="1" applyFont="1" applyFill="1" applyBorder="1" applyAlignment="1">
      <alignment horizontal="left" vertical="center" wrapText="1"/>
    </xf>
    <xf numFmtId="0" fontId="7" fillId="34" borderId="11" xfId="44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left" vertical="center" wrapText="1"/>
    </xf>
    <xf numFmtId="172" fontId="4" fillId="34" borderId="12" xfId="0" applyNumberFormat="1" applyFont="1" applyFill="1" applyBorder="1" applyAlignment="1">
      <alignment horizontal="left" vertical="center" wrapText="1"/>
    </xf>
    <xf numFmtId="172" fontId="4" fillId="34" borderId="0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Alignment="1">
      <alignment horizontal="center"/>
    </xf>
    <xf numFmtId="3" fontId="4" fillId="34" borderId="0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72" fontId="4" fillId="35" borderId="12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172" fontId="4" fillId="35" borderId="12" xfId="0" applyNumberFormat="1" applyFont="1" applyFill="1" applyBorder="1" applyAlignment="1">
      <alignment horizontal="center" vertical="center" wrapText="1"/>
    </xf>
    <xf numFmtId="0" fontId="10" fillId="34" borderId="0" xfId="56" applyFont="1" applyFill="1" applyAlignment="1">
      <alignment horizontal="center" wrapText="1"/>
      <protection/>
    </xf>
    <xf numFmtId="0" fontId="4" fillId="35" borderId="12" xfId="0" applyFont="1" applyFill="1" applyBorder="1" applyAlignment="1">
      <alignment horizontal="left" indent="1"/>
    </xf>
    <xf numFmtId="0" fontId="5" fillId="35" borderId="12" xfId="0" applyFont="1" applyFill="1" applyBorder="1" applyAlignment="1">
      <alignment horizontal="center" vertical="center" wrapText="1"/>
    </xf>
    <xf numFmtId="0" fontId="5" fillId="34" borderId="0" xfId="56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56" applyFont="1" applyFill="1">
      <alignment/>
      <protection/>
    </xf>
    <xf numFmtId="173" fontId="4" fillId="34" borderId="0" xfId="56" applyNumberFormat="1" applyFont="1" applyFill="1">
      <alignment/>
      <protection/>
    </xf>
    <xf numFmtId="0" fontId="4" fillId="34" borderId="0" xfId="56" applyFont="1" applyFill="1" applyAlignment="1">
      <alignment wrapText="1"/>
      <protection/>
    </xf>
    <xf numFmtId="0" fontId="5" fillId="36" borderId="14" xfId="56" applyFont="1" applyFill="1" applyBorder="1" applyAlignment="1">
      <alignment horizontal="center" vertical="center"/>
      <protection/>
    </xf>
    <xf numFmtId="0" fontId="5" fillId="36" borderId="14" xfId="56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horizontal="left"/>
    </xf>
    <xf numFmtId="173" fontId="4" fillId="34" borderId="0" xfId="0" applyNumberFormat="1" applyFont="1" applyFill="1" applyAlignment="1">
      <alignment/>
    </xf>
    <xf numFmtId="1" fontId="4" fillId="34" borderId="11" xfId="0" applyNumberFormat="1" applyFont="1" applyFill="1" applyBorder="1" applyAlignment="1">
      <alignment horizontal="center" vertical="center" wrapText="1"/>
    </xf>
    <xf numFmtId="0" fontId="10" fillId="34" borderId="0" xfId="56" applyFont="1" applyFill="1" applyAlignment="1">
      <alignment horizontal="left" wrapText="1"/>
      <protection/>
    </xf>
    <xf numFmtId="172" fontId="5" fillId="34" borderId="0" xfId="0" applyNumberFormat="1" applyFont="1" applyFill="1" applyBorder="1" applyAlignment="1">
      <alignment horizontal="center"/>
    </xf>
    <xf numFmtId="10" fontId="4" fillId="34" borderId="11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textRotation="90" wrapText="1"/>
    </xf>
    <xf numFmtId="10" fontId="4" fillId="34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0" fontId="4" fillId="34" borderId="11" xfId="44" applyFont="1" applyFill="1" applyBorder="1" applyAlignment="1" applyProtection="1">
      <alignment horizontal="center" vertical="center" wrapText="1"/>
      <protection/>
    </xf>
    <xf numFmtId="0" fontId="4" fillId="34" borderId="12" xfId="44" applyFont="1" applyFill="1" applyBorder="1" applyAlignment="1" applyProtection="1">
      <alignment horizontal="left" vertical="center" wrapText="1" indent="1"/>
      <protection/>
    </xf>
    <xf numFmtId="0" fontId="4" fillId="34" borderId="12" xfId="44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44" applyFont="1" applyFill="1" applyBorder="1" applyAlignment="1" applyProtection="1">
      <alignment horizontal="left" vertical="center" wrapText="1" indent="1"/>
      <protection/>
    </xf>
    <xf numFmtId="0" fontId="4" fillId="35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35" borderId="12" xfId="44" applyFont="1" applyFill="1" applyBorder="1" applyAlignment="1" applyProtection="1">
      <alignment horizontal="center" vertical="center" wrapText="1"/>
      <protection/>
    </xf>
    <xf numFmtId="0" fontId="4" fillId="35" borderId="12" xfId="44" applyFont="1" applyFill="1" applyBorder="1" applyAlignment="1" applyProtection="1">
      <alignment horizontal="left" vertical="center" wrapText="1" indent="1"/>
      <protection/>
    </xf>
    <xf numFmtId="10" fontId="4" fillId="34" borderId="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0" fontId="4" fillId="35" borderId="12" xfId="0" applyNumberFormat="1" applyFont="1" applyFill="1" applyBorder="1" applyAlignment="1">
      <alignment horizontal="center" vertical="center" wrapText="1"/>
    </xf>
    <xf numFmtId="0" fontId="11" fillId="0" borderId="0" xfId="56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10" fontId="4" fillId="34" borderId="12" xfId="69" applyNumberFormat="1" applyFont="1" applyFill="1" applyBorder="1" applyAlignment="1">
      <alignment horizontal="center" vertical="center" wrapText="1"/>
    </xf>
    <xf numFmtId="9" fontId="4" fillId="34" borderId="14" xfId="0" applyNumberFormat="1" applyFont="1" applyFill="1" applyBorder="1" applyAlignment="1">
      <alignment horizontal="center"/>
    </xf>
    <xf numFmtId="9" fontId="4" fillId="34" borderId="14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/>
    </xf>
    <xf numFmtId="9" fontId="4" fillId="34" borderId="0" xfId="0" applyNumberFormat="1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left" vertical="center" wrapText="1"/>
    </xf>
    <xf numFmtId="1" fontId="4" fillId="35" borderId="12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/>
    </xf>
    <xf numFmtId="1" fontId="4" fillId="34" borderId="11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34" borderId="0" xfId="0" applyNumberFormat="1" applyFont="1" applyFill="1" applyAlignment="1">
      <alignment horizontal="left"/>
    </xf>
    <xf numFmtId="0" fontId="4" fillId="34" borderId="0" xfId="56" applyFont="1" applyFill="1" applyAlignment="1">
      <alignment horizontal="left" wrapText="1"/>
      <protection/>
    </xf>
    <xf numFmtId="0" fontId="4" fillId="34" borderId="17" xfId="56" applyFont="1" applyFill="1" applyBorder="1" applyAlignment="1">
      <alignment horizontal="left" wrapText="1"/>
      <protection/>
    </xf>
    <xf numFmtId="4" fontId="4" fillId="34" borderId="0" xfId="0" applyNumberFormat="1" applyFont="1" applyFill="1" applyBorder="1" applyAlignment="1">
      <alignment horizontal="left"/>
    </xf>
    <xf numFmtId="172" fontId="4" fillId="34" borderId="0" xfId="0" applyNumberFormat="1" applyFont="1" applyFill="1" applyAlignment="1">
      <alignment horizontal="left"/>
    </xf>
    <xf numFmtId="9" fontId="4" fillId="34" borderId="14" xfId="0" applyNumberFormat="1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vertical="center" wrapText="1"/>
    </xf>
    <xf numFmtId="3" fontId="7" fillId="35" borderId="11" xfId="0" applyNumberFormat="1" applyFont="1" applyFill="1" applyBorder="1" applyAlignment="1">
      <alignment horizontal="left" vertical="center" wrapText="1"/>
    </xf>
    <xf numFmtId="3" fontId="4" fillId="34" borderId="12" xfId="0" applyNumberFormat="1" applyFont="1" applyFill="1" applyBorder="1" applyAlignment="1">
      <alignment horizontal="left" vertical="center" wrapText="1"/>
    </xf>
    <xf numFmtId="0" fontId="4" fillId="34" borderId="11" xfId="44" applyFont="1" applyFill="1" applyBorder="1" applyAlignment="1" applyProtection="1">
      <alignment horizontal="left" vertical="center" wrapText="1"/>
      <protection/>
    </xf>
    <xf numFmtId="0" fontId="4" fillId="35" borderId="12" xfId="44" applyFont="1" applyFill="1" applyBorder="1" applyAlignment="1" applyProtection="1">
      <alignment horizontal="left" vertical="center" wrapText="1"/>
      <protection/>
    </xf>
    <xf numFmtId="0" fontId="4" fillId="34" borderId="11" xfId="0" applyNumberFormat="1" applyFont="1" applyFill="1" applyBorder="1" applyAlignment="1">
      <alignment horizontal="left" vertical="center" wrapText="1"/>
    </xf>
    <xf numFmtId="3" fontId="4" fillId="35" borderId="12" xfId="0" applyNumberFormat="1" applyFont="1" applyFill="1" applyBorder="1" applyAlignment="1">
      <alignment horizontal="left" vertical="center" wrapText="1"/>
    </xf>
    <xf numFmtId="0" fontId="7" fillId="0" borderId="11" xfId="44" applyFont="1" applyFill="1" applyBorder="1" applyAlignment="1" applyProtection="1">
      <alignment horizontal="left" vertical="center" wrapText="1"/>
      <protection/>
    </xf>
    <xf numFmtId="3" fontId="4" fillId="34" borderId="11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1" fontId="4" fillId="34" borderId="11" xfId="0" applyNumberFormat="1" applyFont="1" applyFill="1" applyBorder="1" applyAlignment="1">
      <alignment horizontal="left"/>
    </xf>
    <xf numFmtId="0" fontId="5" fillId="35" borderId="12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3" fontId="7" fillId="34" borderId="12" xfId="0" applyNumberFormat="1" applyFont="1" applyFill="1" applyBorder="1" applyAlignment="1">
      <alignment vertical="center" wrapText="1"/>
    </xf>
    <xf numFmtId="0" fontId="4" fillId="34" borderId="12" xfId="44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>
      <alignment vertical="center" wrapText="1"/>
    </xf>
    <xf numFmtId="0" fontId="4" fillId="34" borderId="12" xfId="44" applyFont="1" applyFill="1" applyBorder="1" applyAlignment="1" applyProtection="1">
      <alignment horizontal="left" vertical="center" wrapText="1"/>
      <protection/>
    </xf>
    <xf numFmtId="3" fontId="7" fillId="34" borderId="0" xfId="0" applyNumberFormat="1" applyFont="1" applyFill="1" applyBorder="1" applyAlignment="1">
      <alignment horizontal="left" vertical="center" wrapText="1"/>
    </xf>
    <xf numFmtId="3" fontId="7" fillId="34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4" fillId="34" borderId="12" xfId="0" applyNumberFormat="1" applyFont="1" applyFill="1" applyBorder="1" applyAlignment="1">
      <alignment vertical="center" wrapText="1"/>
    </xf>
    <xf numFmtId="3" fontId="4" fillId="35" borderId="12" xfId="0" applyNumberFormat="1" applyFont="1" applyFill="1" applyBorder="1" applyAlignment="1">
      <alignment vertical="center" wrapText="1"/>
    </xf>
    <xf numFmtId="1" fontId="4" fillId="35" borderId="12" xfId="0" applyNumberFormat="1" applyFont="1" applyFill="1" applyBorder="1" applyAlignment="1">
      <alignment vertical="center" wrapText="1"/>
    </xf>
    <xf numFmtId="172" fontId="4" fillId="34" borderId="12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left"/>
    </xf>
    <xf numFmtId="172" fontId="4" fillId="34" borderId="12" xfId="0" applyNumberFormat="1" applyFont="1" applyFill="1" applyBorder="1" applyAlignment="1">
      <alignment horizontal="left"/>
    </xf>
    <xf numFmtId="172" fontId="4" fillId="34" borderId="16" xfId="0" applyNumberFormat="1" applyFont="1" applyFill="1" applyBorder="1" applyAlignment="1">
      <alignment horizontal="left"/>
    </xf>
    <xf numFmtId="172" fontId="4" fillId="34" borderId="0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left"/>
    </xf>
    <xf numFmtId="3" fontId="4" fillId="35" borderId="11" xfId="0" applyNumberFormat="1" applyFont="1" applyFill="1" applyBorder="1" applyAlignment="1">
      <alignment horizontal="center"/>
    </xf>
    <xf numFmtId="10" fontId="4" fillId="35" borderId="11" xfId="0" applyNumberFormat="1" applyFont="1" applyFill="1" applyBorder="1" applyAlignment="1">
      <alignment horizontal="center"/>
    </xf>
    <xf numFmtId="0" fontId="4" fillId="35" borderId="0" xfId="0" applyFont="1" applyFill="1" applyAlignment="1">
      <alignment horizontal="left"/>
    </xf>
    <xf numFmtId="10" fontId="4" fillId="35" borderId="11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/>
    </xf>
    <xf numFmtId="10" fontId="4" fillId="34" borderId="0" xfId="0" applyNumberFormat="1" applyFont="1" applyFill="1" applyBorder="1" applyAlignment="1">
      <alignment horizontal="left" wrapText="1"/>
    </xf>
    <xf numFmtId="10" fontId="4" fillId="34" borderId="0" xfId="0" applyNumberFormat="1" applyFont="1" applyFill="1" applyAlignment="1">
      <alignment horizontal="left" indent="1"/>
    </xf>
    <xf numFmtId="0" fontId="14" fillId="34" borderId="0" xfId="56" applyFont="1" applyFill="1">
      <alignment/>
      <protection/>
    </xf>
    <xf numFmtId="0" fontId="4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50" fillId="34" borderId="0" xfId="0" applyFont="1" applyFill="1" applyAlignment="1">
      <alignment horizontal="left" indent="1"/>
    </xf>
    <xf numFmtId="3" fontId="4" fillId="35" borderId="11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left" indent="1"/>
    </xf>
    <xf numFmtId="3" fontId="15" fillId="34" borderId="12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72" fontId="5" fillId="36" borderId="13" xfId="0" applyNumberFormat="1" applyFont="1" applyFill="1" applyBorder="1" applyAlignment="1">
      <alignment horizontal="center" vertical="center" wrapText="1"/>
    </xf>
    <xf numFmtId="172" fontId="5" fillId="36" borderId="12" xfId="0" applyNumberFormat="1" applyFont="1" applyFill="1" applyBorder="1" applyAlignment="1">
      <alignment horizontal="center" vertical="center" wrapText="1"/>
    </xf>
    <xf numFmtId="10" fontId="5" fillId="36" borderId="13" xfId="0" applyNumberFormat="1" applyFont="1" applyFill="1" applyBorder="1" applyAlignment="1">
      <alignment horizontal="center" vertical="center" wrapText="1"/>
    </xf>
    <xf numFmtId="10" fontId="5" fillId="36" borderId="12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172" fontId="5" fillId="34" borderId="12" xfId="0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left" wrapText="1"/>
      <protection/>
    </xf>
    <xf numFmtId="0" fontId="4" fillId="34" borderId="18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horizontal="left" wrapText="1"/>
    </xf>
    <xf numFmtId="0" fontId="5" fillId="34" borderId="12" xfId="56" applyFont="1" applyFill="1" applyBorder="1" applyAlignment="1">
      <alignment horizontal="center" vertical="center" wrapText="1"/>
      <protection/>
    </xf>
    <xf numFmtId="172" fontId="5" fillId="34" borderId="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4" fillId="34" borderId="1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10" fillId="34" borderId="0" xfId="56" applyFont="1" applyFill="1" applyAlignment="1">
      <alignment horizontal="center" wrapText="1"/>
      <protection/>
    </xf>
    <xf numFmtId="0" fontId="4" fillId="34" borderId="0" xfId="0" applyFont="1" applyFill="1" applyAlignment="1">
      <alignment horizontal="left" vertical="top" wrapText="1"/>
    </xf>
    <xf numFmtId="0" fontId="5" fillId="34" borderId="13" xfId="63" applyFont="1" applyFill="1" applyBorder="1" applyAlignment="1">
      <alignment horizontal="center" vertical="center" wrapText="1"/>
      <protection/>
    </xf>
    <xf numFmtId="0" fontId="5" fillId="34" borderId="0" xfId="63" applyFont="1" applyFill="1" applyBorder="1" applyAlignment="1">
      <alignment horizontal="center" vertical="center" wrapText="1"/>
      <protection/>
    </xf>
    <xf numFmtId="0" fontId="5" fillId="34" borderId="12" xfId="63" applyFont="1" applyFill="1" applyBorder="1" applyAlignment="1">
      <alignment horizontal="center" vertical="center" wrapText="1"/>
      <protection/>
    </xf>
    <xf numFmtId="0" fontId="5" fillId="36" borderId="13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Percen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5" xfId="61"/>
    <cellStyle name="Обычный 5 2" xfId="62"/>
    <cellStyle name="Обычный 6" xfId="63"/>
    <cellStyle name="Обычный 7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Процентный 2" xfId="70"/>
    <cellStyle name="Процентный 2 2" xfId="71"/>
    <cellStyle name="Процентный 3" xfId="72"/>
    <cellStyle name="Процентный 4" xfId="73"/>
    <cellStyle name="Процентный 5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Финансовый 3" xfId="81"/>
    <cellStyle name="Финансовый 3 2" xfId="82"/>
    <cellStyle name="Финансовый 4" xfId="83"/>
    <cellStyle name="Финансовый 5" xfId="84"/>
    <cellStyle name="Хороший" xfId="85"/>
  </cellStyles>
  <dxfs count="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61</xdr:row>
      <xdr:rowOff>123825</xdr:rowOff>
    </xdr:from>
    <xdr:to>
      <xdr:col>0</xdr:col>
      <xdr:colOff>1685925</xdr:colOff>
      <xdr:row>63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2687955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40</xdr:row>
      <xdr:rowOff>123825</xdr:rowOff>
    </xdr:from>
    <xdr:to>
      <xdr:col>0</xdr:col>
      <xdr:colOff>1685925</xdr:colOff>
      <xdr:row>42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07346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36</xdr:row>
      <xdr:rowOff>123825</xdr:rowOff>
    </xdr:from>
    <xdr:to>
      <xdr:col>0</xdr:col>
      <xdr:colOff>1685925</xdr:colOff>
      <xdr:row>38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043940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39</xdr:row>
      <xdr:rowOff>123825</xdr:rowOff>
    </xdr:from>
    <xdr:to>
      <xdr:col>0</xdr:col>
      <xdr:colOff>1685925</xdr:colOff>
      <xdr:row>41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22777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35</xdr:row>
      <xdr:rowOff>123825</xdr:rowOff>
    </xdr:from>
    <xdr:to>
      <xdr:col>0</xdr:col>
      <xdr:colOff>1685925</xdr:colOff>
      <xdr:row>37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97821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39</xdr:row>
      <xdr:rowOff>123825</xdr:rowOff>
    </xdr:from>
    <xdr:to>
      <xdr:col>0</xdr:col>
      <xdr:colOff>1685925</xdr:colOff>
      <xdr:row>41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30778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38</xdr:row>
      <xdr:rowOff>123825</xdr:rowOff>
    </xdr:from>
    <xdr:to>
      <xdr:col>0</xdr:col>
      <xdr:colOff>1685925</xdr:colOff>
      <xdr:row>40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068705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35</xdr:row>
      <xdr:rowOff>123825</xdr:rowOff>
    </xdr:from>
    <xdr:to>
      <xdr:col>0</xdr:col>
      <xdr:colOff>1685925</xdr:colOff>
      <xdr:row>37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104900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35</xdr:row>
      <xdr:rowOff>123825</xdr:rowOff>
    </xdr:from>
    <xdr:to>
      <xdr:col>0</xdr:col>
      <xdr:colOff>1685925</xdr:colOff>
      <xdr:row>37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97821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40</xdr:row>
      <xdr:rowOff>123825</xdr:rowOff>
    </xdr:from>
    <xdr:to>
      <xdr:col>0</xdr:col>
      <xdr:colOff>1685925</xdr:colOff>
      <xdr:row>42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07346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45</xdr:row>
      <xdr:rowOff>123825</xdr:rowOff>
    </xdr:from>
    <xdr:to>
      <xdr:col>0</xdr:col>
      <xdr:colOff>1685925</xdr:colOff>
      <xdr:row>47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34207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37</xdr:row>
      <xdr:rowOff>123825</xdr:rowOff>
    </xdr:from>
    <xdr:to>
      <xdr:col>0</xdr:col>
      <xdr:colOff>1685925</xdr:colOff>
      <xdr:row>39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15157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44</xdr:row>
      <xdr:rowOff>123825</xdr:rowOff>
    </xdr:from>
    <xdr:to>
      <xdr:col>0</xdr:col>
      <xdr:colOff>1685925</xdr:colOff>
      <xdr:row>46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33635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39</xdr:row>
      <xdr:rowOff>123825</xdr:rowOff>
    </xdr:from>
    <xdr:to>
      <xdr:col>0</xdr:col>
      <xdr:colOff>1685925</xdr:colOff>
      <xdr:row>41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12109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47</xdr:row>
      <xdr:rowOff>123825</xdr:rowOff>
    </xdr:from>
    <xdr:to>
      <xdr:col>0</xdr:col>
      <xdr:colOff>1685925</xdr:colOff>
      <xdr:row>49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40684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37</xdr:row>
      <xdr:rowOff>123825</xdr:rowOff>
    </xdr:from>
    <xdr:to>
      <xdr:col>0</xdr:col>
      <xdr:colOff>1685925</xdr:colOff>
      <xdr:row>39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049655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47</xdr:row>
      <xdr:rowOff>123825</xdr:rowOff>
    </xdr:from>
    <xdr:to>
      <xdr:col>0</xdr:col>
      <xdr:colOff>1685925</xdr:colOff>
      <xdr:row>49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432560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32</xdr:row>
      <xdr:rowOff>123825</xdr:rowOff>
    </xdr:from>
    <xdr:to>
      <xdr:col>0</xdr:col>
      <xdr:colOff>1685925</xdr:colOff>
      <xdr:row>34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967740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38</xdr:row>
      <xdr:rowOff>123825</xdr:rowOff>
    </xdr:from>
    <xdr:to>
      <xdr:col>0</xdr:col>
      <xdr:colOff>1685925</xdr:colOff>
      <xdr:row>40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217295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55</xdr:row>
      <xdr:rowOff>123825</xdr:rowOff>
    </xdr:from>
    <xdr:to>
      <xdr:col>0</xdr:col>
      <xdr:colOff>1685925</xdr:colOff>
      <xdr:row>57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88499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47</xdr:row>
      <xdr:rowOff>0</xdr:rowOff>
    </xdr:from>
    <xdr:to>
      <xdr:col>0</xdr:col>
      <xdr:colOff>1685925</xdr:colOff>
      <xdr:row>47</xdr:row>
      <xdr:rowOff>0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5078075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47</xdr:row>
      <xdr:rowOff>161925</xdr:rowOff>
    </xdr:from>
    <xdr:to>
      <xdr:col>0</xdr:col>
      <xdr:colOff>1905000</xdr:colOff>
      <xdr:row>50</xdr:row>
      <xdr:rowOff>152400</xdr:rowOff>
    </xdr:to>
    <xdr:pic>
      <xdr:nvPicPr>
        <xdr:cNvPr id="2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0" y="1524000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48</xdr:row>
      <xdr:rowOff>0</xdr:rowOff>
    </xdr:from>
    <xdr:to>
      <xdr:col>0</xdr:col>
      <xdr:colOff>1685925</xdr:colOff>
      <xdr:row>48</xdr:row>
      <xdr:rowOff>0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5135225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48</xdr:row>
      <xdr:rowOff>161925</xdr:rowOff>
    </xdr:from>
    <xdr:to>
      <xdr:col>0</xdr:col>
      <xdr:colOff>1905000</xdr:colOff>
      <xdr:row>51</xdr:row>
      <xdr:rowOff>152400</xdr:rowOff>
    </xdr:to>
    <xdr:pic>
      <xdr:nvPicPr>
        <xdr:cNvPr id="2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0" y="1529715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43</xdr:row>
      <xdr:rowOff>123825</xdr:rowOff>
    </xdr:from>
    <xdr:to>
      <xdr:col>0</xdr:col>
      <xdr:colOff>1685925</xdr:colOff>
      <xdr:row>45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21062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46</xdr:row>
      <xdr:rowOff>123825</xdr:rowOff>
    </xdr:from>
    <xdr:to>
      <xdr:col>0</xdr:col>
      <xdr:colOff>1685925</xdr:colOff>
      <xdr:row>48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407795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44</xdr:row>
      <xdr:rowOff>123825</xdr:rowOff>
    </xdr:from>
    <xdr:to>
      <xdr:col>0</xdr:col>
      <xdr:colOff>1685925</xdr:colOff>
      <xdr:row>46</xdr:row>
      <xdr:rowOff>161925</xdr:rowOff>
    </xdr:to>
    <xdr:pic>
      <xdr:nvPicPr>
        <xdr:cNvPr id="1" name="Picture 5" descr="logo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" y="1276350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64"/>
  <sheetViews>
    <sheetView zoomScale="60" zoomScaleNormal="60" zoomScalePageLayoutView="0" workbookViewId="0" topLeftCell="A1">
      <selection activeCell="AA1" sqref="AA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6.28125" style="88" customWidth="1"/>
    <col min="4" max="6" width="18.7109375" style="5" customWidth="1"/>
    <col min="7" max="10" width="18.7109375" style="2" customWidth="1"/>
    <col min="11" max="12" width="4.00390625" style="2" customWidth="1"/>
    <col min="13" max="13" width="6.8515625" style="2" customWidth="1"/>
    <col min="14" max="14" width="4.00390625" style="2" customWidth="1"/>
    <col min="15" max="15" width="30.140625" style="2" customWidth="1"/>
    <col min="16" max="16384" width="9.140625" style="2" customWidth="1"/>
  </cols>
  <sheetData>
    <row r="1" spans="1:6" ht="36" customHeight="1">
      <c r="A1" s="1" t="s">
        <v>34</v>
      </c>
      <c r="D1" s="2"/>
      <c r="E1" s="2"/>
      <c r="F1" s="2"/>
    </row>
    <row r="2" spans="1:6" ht="36" customHeight="1">
      <c r="A2" s="1"/>
      <c r="D2" s="191"/>
      <c r="E2" s="191"/>
      <c r="F2" s="191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2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ht="53.25" customHeight="1">
      <c r="A5" s="60" t="s">
        <v>32</v>
      </c>
      <c r="B5" s="63" t="s">
        <v>128</v>
      </c>
      <c r="C5" s="124" t="s">
        <v>35</v>
      </c>
      <c r="D5" s="22">
        <v>1400</v>
      </c>
      <c r="E5" s="90">
        <f>F5/D5</f>
        <v>331.42857142857144</v>
      </c>
      <c r="F5" s="21">
        <v>464000</v>
      </c>
      <c r="G5" s="22">
        <v>1400</v>
      </c>
      <c r="H5" s="95">
        <f>D5/8000</f>
        <v>0.175</v>
      </c>
      <c r="I5" s="66" t="s">
        <v>78</v>
      </c>
      <c r="J5" s="21" t="s">
        <v>82</v>
      </c>
      <c r="K5" s="21" t="s">
        <v>180</v>
      </c>
      <c r="L5" s="21" t="s">
        <v>180</v>
      </c>
      <c r="M5" s="21" t="s">
        <v>180</v>
      </c>
      <c r="N5" s="21" t="s">
        <v>180</v>
      </c>
      <c r="O5" s="21"/>
    </row>
    <row r="6" spans="1:15" s="11" customFormat="1" ht="6" customHeight="1">
      <c r="A6" s="61"/>
      <c r="B6" s="59"/>
      <c r="C6" s="58"/>
      <c r="D6" s="77"/>
      <c r="E6" s="29"/>
      <c r="F6" s="77"/>
      <c r="G6" s="28"/>
      <c r="H6" s="77"/>
      <c r="I6" s="74"/>
      <c r="J6" s="77"/>
      <c r="K6" s="77"/>
      <c r="L6" s="77"/>
      <c r="M6" s="77"/>
      <c r="N6" s="77"/>
      <c r="O6" s="77"/>
    </row>
    <row r="7" spans="1:15" ht="53.25" customHeight="1">
      <c r="A7" s="60" t="s">
        <v>32</v>
      </c>
      <c r="B7" s="63" t="s">
        <v>174</v>
      </c>
      <c r="C7" s="124" t="s">
        <v>35</v>
      </c>
      <c r="D7" s="22">
        <v>1400</v>
      </c>
      <c r="E7" s="90">
        <f>F7/D7</f>
        <v>500</v>
      </c>
      <c r="F7" s="21">
        <v>700000</v>
      </c>
      <c r="G7" s="22">
        <v>1400</v>
      </c>
      <c r="H7" s="95">
        <f>D7/8000</f>
        <v>0.175</v>
      </c>
      <c r="I7" s="66" t="s">
        <v>78</v>
      </c>
      <c r="J7" s="21" t="s">
        <v>82</v>
      </c>
      <c r="K7" s="21" t="s">
        <v>180</v>
      </c>
      <c r="L7" s="21" t="s">
        <v>180</v>
      </c>
      <c r="M7" s="21" t="s">
        <v>180</v>
      </c>
      <c r="N7" s="21" t="s">
        <v>180</v>
      </c>
      <c r="O7" s="21"/>
    </row>
    <row r="8" spans="1:15" s="11" customFormat="1" ht="6" customHeight="1">
      <c r="A8" s="61"/>
      <c r="B8" s="59"/>
      <c r="C8" s="58"/>
      <c r="D8" s="77"/>
      <c r="E8" s="29"/>
      <c r="F8" s="77"/>
      <c r="G8" s="28"/>
      <c r="H8" s="77"/>
      <c r="I8" s="74"/>
      <c r="J8" s="77"/>
      <c r="K8" s="77"/>
      <c r="L8" s="77"/>
      <c r="M8" s="77"/>
      <c r="N8" s="77"/>
      <c r="O8" s="77"/>
    </row>
    <row r="9" spans="1:15" ht="80.25" customHeight="1">
      <c r="A9" s="60" t="s">
        <v>36</v>
      </c>
      <c r="B9" s="200" t="s">
        <v>129</v>
      </c>
      <c r="C9" s="125" t="s">
        <v>130</v>
      </c>
      <c r="D9" s="22">
        <v>740</v>
      </c>
      <c r="E9" s="10">
        <f>F9/D9</f>
        <v>432.43243243243245</v>
      </c>
      <c r="F9" s="21">
        <v>320000</v>
      </c>
      <c r="G9" s="22">
        <v>740</v>
      </c>
      <c r="H9" s="95">
        <f>D9/23000</f>
        <v>0.03217391304347826</v>
      </c>
      <c r="I9" s="66" t="s">
        <v>78</v>
      </c>
      <c r="J9" s="21" t="s">
        <v>82</v>
      </c>
      <c r="K9" s="21" t="s">
        <v>180</v>
      </c>
      <c r="L9" s="21" t="s">
        <v>180</v>
      </c>
      <c r="M9" s="21" t="s">
        <v>180</v>
      </c>
      <c r="N9" s="21" t="s">
        <v>180</v>
      </c>
      <c r="O9" s="21"/>
    </row>
    <row r="10" spans="1:15" ht="80.25" customHeight="1">
      <c r="A10" s="60" t="s">
        <v>37</v>
      </c>
      <c r="B10" s="201"/>
      <c r="C10" s="126" t="s">
        <v>131</v>
      </c>
      <c r="D10" s="20">
        <v>680</v>
      </c>
      <c r="E10" s="90">
        <f>F10/D10</f>
        <v>433.8235294117647</v>
      </c>
      <c r="F10" s="21">
        <v>295000</v>
      </c>
      <c r="G10" s="20">
        <v>680</v>
      </c>
      <c r="H10" s="95">
        <f aca="true" t="shared" si="0" ref="H10:H17">D10/23000</f>
        <v>0.029565217391304348</v>
      </c>
      <c r="I10" s="66" t="s">
        <v>78</v>
      </c>
      <c r="J10" s="21" t="s">
        <v>82</v>
      </c>
      <c r="K10" s="21" t="s">
        <v>180</v>
      </c>
      <c r="L10" s="21" t="s">
        <v>180</v>
      </c>
      <c r="M10" s="21" t="s">
        <v>180</v>
      </c>
      <c r="N10" s="21" t="s">
        <v>180</v>
      </c>
      <c r="O10" s="21"/>
    </row>
    <row r="11" spans="1:15" ht="80.25" customHeight="1">
      <c r="A11" s="60" t="s">
        <v>38</v>
      </c>
      <c r="B11" s="201"/>
      <c r="C11" s="125" t="s">
        <v>95</v>
      </c>
      <c r="D11" s="20">
        <v>590</v>
      </c>
      <c r="E11" s="90">
        <f>F11/D11</f>
        <v>450.08474576271186</v>
      </c>
      <c r="F11" s="21">
        <v>265550</v>
      </c>
      <c r="G11" s="22">
        <v>590</v>
      </c>
      <c r="H11" s="95">
        <f t="shared" si="0"/>
        <v>0.025652173913043478</v>
      </c>
      <c r="I11" s="66" t="s">
        <v>78</v>
      </c>
      <c r="J11" s="21" t="s">
        <v>82</v>
      </c>
      <c r="K11" s="21" t="s">
        <v>180</v>
      </c>
      <c r="L11" s="21" t="s">
        <v>180</v>
      </c>
      <c r="M11" s="21" t="s">
        <v>180</v>
      </c>
      <c r="N11" s="21" t="s">
        <v>180</v>
      </c>
      <c r="O11" s="21"/>
    </row>
    <row r="12" spans="1:15" ht="80.25" customHeight="1">
      <c r="A12" s="60" t="s">
        <v>39</v>
      </c>
      <c r="B12" s="201"/>
      <c r="C12" s="126" t="s">
        <v>93</v>
      </c>
      <c r="D12" s="22">
        <v>500</v>
      </c>
      <c r="E12" s="10">
        <v>500</v>
      </c>
      <c r="F12" s="21">
        <v>250000</v>
      </c>
      <c r="G12" s="22">
        <v>500</v>
      </c>
      <c r="H12" s="95">
        <f t="shared" si="0"/>
        <v>0.021739130434782608</v>
      </c>
      <c r="I12" s="66" t="s">
        <v>78</v>
      </c>
      <c r="J12" s="21" t="s">
        <v>82</v>
      </c>
      <c r="K12" s="21" t="s">
        <v>180</v>
      </c>
      <c r="L12" s="21" t="s">
        <v>180</v>
      </c>
      <c r="M12" s="21" t="s">
        <v>180</v>
      </c>
      <c r="N12" s="21" t="s">
        <v>180</v>
      </c>
      <c r="O12" s="21"/>
    </row>
    <row r="13" spans="1:15" ht="80.25" customHeight="1">
      <c r="A13" s="60" t="s">
        <v>73</v>
      </c>
      <c r="B13" s="201"/>
      <c r="C13" s="125" t="s">
        <v>94</v>
      </c>
      <c r="D13" s="22">
        <v>540</v>
      </c>
      <c r="E13" s="10">
        <v>400</v>
      </c>
      <c r="F13" s="21">
        <v>216000</v>
      </c>
      <c r="G13" s="22">
        <v>540</v>
      </c>
      <c r="H13" s="95">
        <f t="shared" si="0"/>
        <v>0.023478260869565216</v>
      </c>
      <c r="I13" s="66" t="s">
        <v>78</v>
      </c>
      <c r="J13" s="21" t="s">
        <v>82</v>
      </c>
      <c r="K13" s="21" t="s">
        <v>180</v>
      </c>
      <c r="L13" s="21" t="s">
        <v>180</v>
      </c>
      <c r="M13" s="21" t="s">
        <v>180</v>
      </c>
      <c r="N13" s="21" t="s">
        <v>180</v>
      </c>
      <c r="O13" s="21"/>
    </row>
    <row r="14" spans="1:15" ht="80.25" customHeight="1">
      <c r="A14" s="60" t="s">
        <v>40</v>
      </c>
      <c r="B14" s="201"/>
      <c r="C14" s="125" t="s">
        <v>132</v>
      </c>
      <c r="D14" s="20">
        <v>620</v>
      </c>
      <c r="E14" s="90">
        <f>F14/D14</f>
        <v>435.48387096774195</v>
      </c>
      <c r="F14" s="21">
        <v>270000</v>
      </c>
      <c r="G14" s="20">
        <v>620</v>
      </c>
      <c r="H14" s="95">
        <f t="shared" si="0"/>
        <v>0.026956521739130435</v>
      </c>
      <c r="I14" s="66" t="s">
        <v>78</v>
      </c>
      <c r="J14" s="21" t="s">
        <v>82</v>
      </c>
      <c r="K14" s="21" t="s">
        <v>180</v>
      </c>
      <c r="L14" s="21" t="s">
        <v>180</v>
      </c>
      <c r="M14" s="21" t="s">
        <v>180</v>
      </c>
      <c r="N14" s="21" t="s">
        <v>180</v>
      </c>
      <c r="O14" s="21"/>
    </row>
    <row r="15" spans="1:15" ht="80.25" customHeight="1">
      <c r="A15" s="60" t="s">
        <v>41</v>
      </c>
      <c r="B15" s="201"/>
      <c r="C15" s="126" t="s">
        <v>133</v>
      </c>
      <c r="D15" s="22">
        <v>740</v>
      </c>
      <c r="E15" s="90">
        <f aca="true" t="shared" si="1" ref="E15:E26">F15/D15</f>
        <v>518.918918918919</v>
      </c>
      <c r="F15" s="21">
        <v>384000</v>
      </c>
      <c r="G15" s="22">
        <v>740</v>
      </c>
      <c r="H15" s="95">
        <f t="shared" si="0"/>
        <v>0.03217391304347826</v>
      </c>
      <c r="I15" s="66" t="s">
        <v>78</v>
      </c>
      <c r="J15" s="21" t="s">
        <v>82</v>
      </c>
      <c r="K15" s="21" t="s">
        <v>180</v>
      </c>
      <c r="L15" s="21" t="s">
        <v>180</v>
      </c>
      <c r="M15" s="21" t="s">
        <v>180</v>
      </c>
      <c r="N15" s="21" t="s">
        <v>180</v>
      </c>
      <c r="O15" s="21"/>
    </row>
    <row r="16" spans="1:15" ht="80.25" customHeight="1">
      <c r="A16" s="60" t="s">
        <v>134</v>
      </c>
      <c r="B16" s="201"/>
      <c r="C16" s="126" t="s">
        <v>135</v>
      </c>
      <c r="D16" s="22">
        <v>400</v>
      </c>
      <c r="E16" s="90">
        <f t="shared" si="1"/>
        <v>500</v>
      </c>
      <c r="F16" s="21">
        <v>200000</v>
      </c>
      <c r="G16" s="22">
        <v>400</v>
      </c>
      <c r="H16" s="95">
        <f t="shared" si="0"/>
        <v>0.017391304347826087</v>
      </c>
      <c r="I16" s="66" t="s">
        <v>78</v>
      </c>
      <c r="J16" s="21" t="s">
        <v>82</v>
      </c>
      <c r="K16" s="21" t="s">
        <v>180</v>
      </c>
      <c r="L16" s="21" t="s">
        <v>180</v>
      </c>
      <c r="M16" s="21" t="s">
        <v>180</v>
      </c>
      <c r="N16" s="21" t="s">
        <v>180</v>
      </c>
      <c r="O16" s="21"/>
    </row>
    <row r="17" spans="1:15" ht="80.25" customHeight="1">
      <c r="A17" s="60" t="s">
        <v>117</v>
      </c>
      <c r="B17" s="201"/>
      <c r="C17" s="126" t="s">
        <v>8</v>
      </c>
      <c r="D17" s="22">
        <v>1000</v>
      </c>
      <c r="E17" s="90">
        <f t="shared" si="1"/>
        <v>300</v>
      </c>
      <c r="F17" s="21">
        <v>300000</v>
      </c>
      <c r="G17" s="22">
        <v>1000</v>
      </c>
      <c r="H17" s="95">
        <f t="shared" si="0"/>
        <v>0.043478260869565216</v>
      </c>
      <c r="I17" s="66" t="s">
        <v>78</v>
      </c>
      <c r="J17" s="21" t="s">
        <v>82</v>
      </c>
      <c r="K17" s="21" t="s">
        <v>180</v>
      </c>
      <c r="L17" s="21" t="s">
        <v>180</v>
      </c>
      <c r="M17" s="21" t="s">
        <v>180</v>
      </c>
      <c r="N17" s="21" t="s">
        <v>180</v>
      </c>
      <c r="O17" s="21"/>
    </row>
    <row r="18" spans="1:15" ht="80.25" customHeight="1">
      <c r="A18" s="60" t="s">
        <v>9</v>
      </c>
      <c r="B18" s="202"/>
      <c r="C18" s="126" t="s">
        <v>8</v>
      </c>
      <c r="D18" s="22">
        <v>1</v>
      </c>
      <c r="E18" s="90">
        <f t="shared" si="1"/>
        <v>550</v>
      </c>
      <c r="F18" s="21">
        <v>550</v>
      </c>
      <c r="G18" s="22">
        <v>23000</v>
      </c>
      <c r="H18" s="95">
        <f>100/G18</f>
        <v>0.004347826086956522</v>
      </c>
      <c r="I18" s="66" t="s">
        <v>78</v>
      </c>
      <c r="J18" s="21" t="s">
        <v>82</v>
      </c>
      <c r="K18" s="21" t="s">
        <v>11</v>
      </c>
      <c r="L18" s="21" t="s">
        <v>11</v>
      </c>
      <c r="M18" s="21" t="s">
        <v>180</v>
      </c>
      <c r="N18" s="21" t="s">
        <v>11</v>
      </c>
      <c r="O18" s="66" t="s">
        <v>81</v>
      </c>
    </row>
    <row r="19" spans="1:15" s="11" customFormat="1" ht="6" customHeight="1">
      <c r="A19" s="61"/>
      <c r="B19" s="59"/>
      <c r="C19" s="58"/>
      <c r="D19" s="77"/>
      <c r="E19" s="29"/>
      <c r="F19" s="77"/>
      <c r="G19" s="28"/>
      <c r="H19" s="77"/>
      <c r="I19" s="74"/>
      <c r="J19" s="77"/>
      <c r="K19" s="77"/>
      <c r="L19" s="77"/>
      <c r="M19" s="77"/>
      <c r="N19" s="77"/>
      <c r="O19" s="77"/>
    </row>
    <row r="20" spans="1:15" ht="51.75" customHeight="1">
      <c r="A20" s="96" t="s">
        <v>96</v>
      </c>
      <c r="B20" s="200" t="s">
        <v>10</v>
      </c>
      <c r="C20" s="125" t="s">
        <v>8</v>
      </c>
      <c r="D20" s="22">
        <v>400</v>
      </c>
      <c r="E20" s="90">
        <f t="shared" si="1"/>
        <v>600</v>
      </c>
      <c r="F20" s="21">
        <v>240000</v>
      </c>
      <c r="G20" s="22">
        <v>400</v>
      </c>
      <c r="H20" s="95">
        <f aca="true" t="shared" si="2" ref="H20:H25">D20/21000</f>
        <v>0.01904761904761905</v>
      </c>
      <c r="I20" s="66" t="s">
        <v>78</v>
      </c>
      <c r="J20" s="21" t="s">
        <v>82</v>
      </c>
      <c r="K20" s="21" t="s">
        <v>180</v>
      </c>
      <c r="L20" s="21" t="s">
        <v>180</v>
      </c>
      <c r="M20" s="21" t="s">
        <v>180</v>
      </c>
      <c r="N20" s="21" t="s">
        <v>180</v>
      </c>
      <c r="O20" s="21"/>
    </row>
    <row r="21" spans="1:15" ht="51.75" customHeight="1">
      <c r="A21" s="96" t="s">
        <v>97</v>
      </c>
      <c r="B21" s="201"/>
      <c r="C21" s="125" t="s">
        <v>8</v>
      </c>
      <c r="D21" s="22">
        <v>600</v>
      </c>
      <c r="E21" s="90">
        <f t="shared" si="1"/>
        <v>500</v>
      </c>
      <c r="F21" s="21">
        <v>300000</v>
      </c>
      <c r="G21" s="22">
        <v>600</v>
      </c>
      <c r="H21" s="95">
        <f t="shared" si="2"/>
        <v>0.02857142857142857</v>
      </c>
      <c r="I21" s="66" t="s">
        <v>78</v>
      </c>
      <c r="J21" s="21" t="s">
        <v>82</v>
      </c>
      <c r="K21" s="21" t="s">
        <v>180</v>
      </c>
      <c r="L21" s="21" t="s">
        <v>180</v>
      </c>
      <c r="M21" s="21" t="s">
        <v>180</v>
      </c>
      <c r="N21" s="21" t="s">
        <v>180</v>
      </c>
      <c r="O21" s="21"/>
    </row>
    <row r="22" spans="1:15" ht="51.75" customHeight="1">
      <c r="A22" s="96" t="s">
        <v>51</v>
      </c>
      <c r="B22" s="201"/>
      <c r="C22" s="125" t="s">
        <v>8</v>
      </c>
      <c r="D22" s="9">
        <v>800</v>
      </c>
      <c r="E22" s="90">
        <f t="shared" si="1"/>
        <v>450</v>
      </c>
      <c r="F22" s="21">
        <v>360000</v>
      </c>
      <c r="G22" s="22">
        <v>800</v>
      </c>
      <c r="H22" s="95">
        <f t="shared" si="2"/>
        <v>0.0380952380952381</v>
      </c>
      <c r="I22" s="66" t="s">
        <v>78</v>
      </c>
      <c r="J22" s="21" t="s">
        <v>82</v>
      </c>
      <c r="K22" s="21" t="s">
        <v>180</v>
      </c>
      <c r="L22" s="21" t="s">
        <v>180</v>
      </c>
      <c r="M22" s="21" t="s">
        <v>180</v>
      </c>
      <c r="N22" s="21" t="s">
        <v>180</v>
      </c>
      <c r="O22" s="21"/>
    </row>
    <row r="23" spans="1:15" ht="51.75" customHeight="1">
      <c r="A23" s="96" t="s">
        <v>66</v>
      </c>
      <c r="B23" s="201"/>
      <c r="C23" s="125" t="s">
        <v>8</v>
      </c>
      <c r="D23" s="22">
        <v>1000</v>
      </c>
      <c r="E23" s="90">
        <f>F23/D23</f>
        <v>400</v>
      </c>
      <c r="F23" s="21">
        <v>400000</v>
      </c>
      <c r="G23" s="22">
        <v>1000</v>
      </c>
      <c r="H23" s="95">
        <f t="shared" si="2"/>
        <v>0.047619047619047616</v>
      </c>
      <c r="I23" s="66" t="s">
        <v>78</v>
      </c>
      <c r="J23" s="21" t="s">
        <v>82</v>
      </c>
      <c r="K23" s="21" t="s">
        <v>180</v>
      </c>
      <c r="L23" s="21" t="s">
        <v>180</v>
      </c>
      <c r="M23" s="21" t="s">
        <v>180</v>
      </c>
      <c r="N23" s="21" t="s">
        <v>180</v>
      </c>
      <c r="O23" s="21"/>
    </row>
    <row r="24" spans="1:15" ht="51.75" customHeight="1">
      <c r="A24" s="96" t="s">
        <v>136</v>
      </c>
      <c r="B24" s="201"/>
      <c r="C24" s="125" t="s">
        <v>8</v>
      </c>
      <c r="D24" s="22">
        <v>1500</v>
      </c>
      <c r="E24" s="90">
        <f>F24/D24</f>
        <v>360</v>
      </c>
      <c r="F24" s="21">
        <v>540000</v>
      </c>
      <c r="G24" s="22">
        <v>1500</v>
      </c>
      <c r="H24" s="95">
        <f t="shared" si="2"/>
        <v>0.07142857142857142</v>
      </c>
      <c r="I24" s="66" t="s">
        <v>78</v>
      </c>
      <c r="J24" s="21" t="s">
        <v>82</v>
      </c>
      <c r="K24" s="21" t="s">
        <v>180</v>
      </c>
      <c r="L24" s="21" t="s">
        <v>180</v>
      </c>
      <c r="M24" s="21" t="s">
        <v>180</v>
      </c>
      <c r="N24" s="21" t="s">
        <v>180</v>
      </c>
      <c r="O24" s="21"/>
    </row>
    <row r="25" spans="1:15" ht="51.75" customHeight="1">
      <c r="A25" s="96" t="s">
        <v>137</v>
      </c>
      <c r="B25" s="201"/>
      <c r="C25" s="125" t="s">
        <v>8</v>
      </c>
      <c r="D25" s="22">
        <v>3000</v>
      </c>
      <c r="E25" s="90">
        <f>F25/D25</f>
        <v>330</v>
      </c>
      <c r="F25" s="21">
        <v>990000</v>
      </c>
      <c r="G25" s="22">
        <v>3000</v>
      </c>
      <c r="H25" s="95">
        <f t="shared" si="2"/>
        <v>0.14285714285714285</v>
      </c>
      <c r="I25" s="66" t="s">
        <v>78</v>
      </c>
      <c r="J25" s="21" t="s">
        <v>82</v>
      </c>
      <c r="K25" s="21" t="s">
        <v>180</v>
      </c>
      <c r="L25" s="21" t="s">
        <v>180</v>
      </c>
      <c r="M25" s="21" t="s">
        <v>180</v>
      </c>
      <c r="N25" s="21" t="s">
        <v>180</v>
      </c>
      <c r="O25" s="66" t="s">
        <v>141</v>
      </c>
    </row>
    <row r="26" spans="1:15" ht="51.75" customHeight="1">
      <c r="A26" s="60" t="s">
        <v>9</v>
      </c>
      <c r="B26" s="202"/>
      <c r="C26" s="126" t="s">
        <v>8</v>
      </c>
      <c r="D26" s="20">
        <v>1</v>
      </c>
      <c r="E26" s="90">
        <f t="shared" si="1"/>
        <v>650</v>
      </c>
      <c r="F26" s="21">
        <v>650</v>
      </c>
      <c r="G26" s="22">
        <v>21000</v>
      </c>
      <c r="H26" s="95">
        <f>100/G26</f>
        <v>0.004761904761904762</v>
      </c>
      <c r="I26" s="66" t="s">
        <v>78</v>
      </c>
      <c r="J26" s="21" t="s">
        <v>82</v>
      </c>
      <c r="K26" s="21" t="s">
        <v>11</v>
      </c>
      <c r="L26" s="21" t="s">
        <v>11</v>
      </c>
      <c r="M26" s="21" t="s">
        <v>180</v>
      </c>
      <c r="N26" s="21" t="s">
        <v>11</v>
      </c>
      <c r="O26" s="66" t="s">
        <v>81</v>
      </c>
    </row>
    <row r="27" spans="1:15" s="11" customFormat="1" ht="6" customHeight="1">
      <c r="A27" s="61"/>
      <c r="B27" s="59"/>
      <c r="C27" s="58"/>
      <c r="D27" s="77"/>
      <c r="E27" s="29"/>
      <c r="F27" s="77"/>
      <c r="G27" s="28"/>
      <c r="H27" s="77"/>
      <c r="I27" s="74"/>
      <c r="J27" s="77"/>
      <c r="K27" s="77"/>
      <c r="L27" s="77"/>
      <c r="M27" s="77"/>
      <c r="N27" s="77"/>
      <c r="O27" s="77"/>
    </row>
    <row r="28" spans="1:15" ht="51.75" customHeight="1">
      <c r="A28" s="60" t="s">
        <v>9</v>
      </c>
      <c r="B28" s="64" t="s">
        <v>42</v>
      </c>
      <c r="C28" s="126" t="s">
        <v>43</v>
      </c>
      <c r="D28" s="22">
        <v>1</v>
      </c>
      <c r="E28" s="90">
        <f>F28/D28</f>
        <v>800</v>
      </c>
      <c r="F28" s="21">
        <v>800</v>
      </c>
      <c r="G28" s="22">
        <v>22000</v>
      </c>
      <c r="H28" s="95">
        <f>100/G28</f>
        <v>0.004545454545454545</v>
      </c>
      <c r="I28" s="66" t="s">
        <v>78</v>
      </c>
      <c r="J28" s="21" t="s">
        <v>82</v>
      </c>
      <c r="K28" s="21" t="s">
        <v>11</v>
      </c>
      <c r="L28" s="21" t="s">
        <v>180</v>
      </c>
      <c r="M28" s="21" t="s">
        <v>180</v>
      </c>
      <c r="N28" s="21" t="s">
        <v>11</v>
      </c>
      <c r="O28" s="66" t="s">
        <v>111</v>
      </c>
    </row>
    <row r="29" spans="1:15" ht="20.25" customHeight="1">
      <c r="A29" s="15"/>
      <c r="B29" s="13"/>
      <c r="C29" s="1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3" ht="15">
      <c r="A30" s="83" t="s">
        <v>46</v>
      </c>
      <c r="B30" s="84"/>
      <c r="C30" s="127"/>
    </row>
    <row r="31" spans="1:6" ht="20.25" customHeight="1">
      <c r="A31" s="16"/>
      <c r="B31" s="7"/>
      <c r="C31" s="118"/>
      <c r="D31" s="17"/>
      <c r="E31" s="17"/>
      <c r="F31" s="17"/>
    </row>
    <row r="32" spans="1:3" ht="60" customHeight="1">
      <c r="A32" s="206" t="s">
        <v>12</v>
      </c>
      <c r="B32" s="206"/>
      <c r="C32" s="128"/>
    </row>
    <row r="33" spans="1:3" ht="29.25" customHeight="1">
      <c r="A33" s="86" t="s">
        <v>13</v>
      </c>
      <c r="B33" s="87" t="s">
        <v>14</v>
      </c>
      <c r="C33" s="129"/>
    </row>
    <row r="34" spans="1:3" ht="15" customHeight="1">
      <c r="A34" s="40" t="s">
        <v>15</v>
      </c>
      <c r="B34" s="41">
        <v>0.6</v>
      </c>
      <c r="C34" s="127"/>
    </row>
    <row r="35" spans="1:3" ht="15">
      <c r="A35" s="40" t="s">
        <v>16</v>
      </c>
      <c r="B35" s="41">
        <v>0.7</v>
      </c>
      <c r="C35" s="127"/>
    </row>
    <row r="36" spans="1:3" ht="15">
      <c r="A36" s="40" t="s">
        <v>17</v>
      </c>
      <c r="B36" s="41">
        <v>1</v>
      </c>
      <c r="C36" s="127"/>
    </row>
    <row r="37" spans="1:3" ht="15">
      <c r="A37" s="40" t="s">
        <v>18</v>
      </c>
      <c r="B37" s="41">
        <v>1</v>
      </c>
      <c r="C37" s="127"/>
    </row>
    <row r="38" spans="1:3" ht="15">
      <c r="A38" s="40" t="s">
        <v>19</v>
      </c>
      <c r="B38" s="41">
        <v>1</v>
      </c>
      <c r="C38" s="127"/>
    </row>
    <row r="39" spans="1:3" ht="15">
      <c r="A39" s="40" t="s">
        <v>20</v>
      </c>
      <c r="B39" s="41">
        <v>1</v>
      </c>
      <c r="C39" s="127"/>
    </row>
    <row r="40" spans="1:3" ht="15">
      <c r="A40" s="40" t="s">
        <v>21</v>
      </c>
      <c r="B40" s="41">
        <v>0.7</v>
      </c>
      <c r="C40" s="127"/>
    </row>
    <row r="41" spans="1:3" ht="15">
      <c r="A41" s="40" t="s">
        <v>22</v>
      </c>
      <c r="B41" s="41">
        <v>0.7</v>
      </c>
      <c r="C41" s="127"/>
    </row>
    <row r="42" spans="1:3" ht="15">
      <c r="A42" s="40" t="s">
        <v>23</v>
      </c>
      <c r="B42" s="41">
        <v>1.25</v>
      </c>
      <c r="C42" s="127"/>
    </row>
    <row r="43" spans="1:3" ht="15">
      <c r="A43" s="40" t="s">
        <v>24</v>
      </c>
      <c r="B43" s="41">
        <v>1.3</v>
      </c>
      <c r="C43" s="127"/>
    </row>
    <row r="44" spans="1:3" ht="15">
      <c r="A44" s="40" t="s">
        <v>25</v>
      </c>
      <c r="B44" s="41">
        <v>1.3</v>
      </c>
      <c r="C44" s="127"/>
    </row>
    <row r="45" spans="1:3" ht="15">
      <c r="A45" s="40" t="s">
        <v>26</v>
      </c>
      <c r="B45" s="41">
        <v>1.3</v>
      </c>
      <c r="C45" s="127"/>
    </row>
    <row r="46" spans="1:3" ht="15">
      <c r="A46" s="44"/>
      <c r="B46" s="45"/>
      <c r="C46" s="130"/>
    </row>
    <row r="47" spans="1:3" ht="15">
      <c r="A47" s="88"/>
      <c r="B47" s="89"/>
      <c r="C47" s="131"/>
    </row>
    <row r="48" spans="1:3" ht="15">
      <c r="A48" s="48" t="s">
        <v>47</v>
      </c>
      <c r="B48" s="85"/>
      <c r="C48" s="128"/>
    </row>
    <row r="49" spans="1:3" ht="15">
      <c r="A49" s="197" t="s">
        <v>178</v>
      </c>
      <c r="B49" s="198"/>
      <c r="C49" s="199"/>
    </row>
    <row r="50" spans="1:3" ht="33" customHeight="1">
      <c r="A50" s="195" t="s">
        <v>27</v>
      </c>
      <c r="B50" s="196"/>
      <c r="C50" s="117">
        <v>0.3</v>
      </c>
    </row>
    <row r="51" spans="1:3" ht="15">
      <c r="A51" s="197" t="s">
        <v>28</v>
      </c>
      <c r="B51" s="198"/>
      <c r="C51" s="199"/>
    </row>
    <row r="52" spans="1:3" ht="15">
      <c r="A52" s="193" t="s">
        <v>29</v>
      </c>
      <c r="B52" s="194"/>
      <c r="C52" s="116" t="s">
        <v>176</v>
      </c>
    </row>
    <row r="53" spans="1:3" ht="15">
      <c r="A53" s="193" t="s">
        <v>5</v>
      </c>
      <c r="B53" s="194"/>
      <c r="C53" s="116">
        <v>0.1</v>
      </c>
    </row>
    <row r="54" spans="1:3" ht="15">
      <c r="A54" s="193" t="s">
        <v>181</v>
      </c>
      <c r="B54" s="194"/>
      <c r="C54" s="116">
        <v>0.05</v>
      </c>
    </row>
    <row r="57" spans="1:17" ht="15" customHeight="1">
      <c r="A57" s="203" t="s">
        <v>139</v>
      </c>
      <c r="B57" s="204"/>
      <c r="C57" s="204"/>
      <c r="D57" s="204"/>
      <c r="E57" s="204"/>
      <c r="F57" s="204"/>
      <c r="G57" s="205"/>
      <c r="H57" s="53"/>
      <c r="I57" s="53"/>
      <c r="J57" s="53"/>
      <c r="K57" s="53"/>
      <c r="L57" s="53"/>
      <c r="M57" s="53"/>
      <c r="N57" s="53"/>
      <c r="O57" s="53"/>
      <c r="P57" s="53"/>
      <c r="Q57" s="5"/>
    </row>
    <row r="58" spans="1:17" ht="15">
      <c r="A58" s="49" t="s">
        <v>31</v>
      </c>
      <c r="B58" s="50"/>
      <c r="C58" s="50"/>
      <c r="D58" s="51"/>
      <c r="E58" s="51"/>
      <c r="F58" s="159"/>
      <c r="G58" s="52"/>
      <c r="H58" s="67"/>
      <c r="I58" s="67"/>
      <c r="J58" s="67"/>
      <c r="K58" s="67"/>
      <c r="L58" s="67"/>
      <c r="M58" s="67"/>
      <c r="N58" s="67"/>
      <c r="O58" s="67"/>
      <c r="P58" s="67"/>
      <c r="Q58" s="53"/>
    </row>
    <row r="59" ht="15">
      <c r="A59" s="3" t="s">
        <v>140</v>
      </c>
    </row>
    <row r="61" spans="2:3" ht="15" customHeight="1">
      <c r="B61" s="192" t="s">
        <v>79</v>
      </c>
      <c r="C61" s="192"/>
    </row>
    <row r="62" spans="1:6" ht="18" customHeight="1">
      <c r="A62" s="83"/>
      <c r="B62" s="192"/>
      <c r="C62" s="192"/>
      <c r="D62" s="3"/>
      <c r="E62" s="3"/>
      <c r="F62" s="3"/>
    </row>
    <row r="63" spans="1:6" ht="23.25" customHeight="1">
      <c r="A63" s="83"/>
      <c r="B63" s="192"/>
      <c r="C63" s="192"/>
      <c r="D63" s="3"/>
      <c r="E63" s="3"/>
      <c r="F63" s="3"/>
    </row>
    <row r="64" spans="1:6" ht="15">
      <c r="A64" s="83"/>
      <c r="B64" s="192"/>
      <c r="C64" s="192"/>
      <c r="D64" s="3"/>
      <c r="E64" s="3"/>
      <c r="F64" s="3"/>
    </row>
  </sheetData>
  <sheetProtection/>
  <mergeCells count="24">
    <mergeCell ref="B20:B26"/>
    <mergeCell ref="A57:G57"/>
    <mergeCell ref="D3:D4"/>
    <mergeCell ref="A3:A4"/>
    <mergeCell ref="A49:C49"/>
    <mergeCell ref="A32:B32"/>
    <mergeCell ref="B9:B18"/>
    <mergeCell ref="A54:B54"/>
    <mergeCell ref="D2:F2"/>
    <mergeCell ref="B61:C64"/>
    <mergeCell ref="C3:C4"/>
    <mergeCell ref="B3:B4"/>
    <mergeCell ref="A53:B53"/>
    <mergeCell ref="E3:E4"/>
    <mergeCell ref="F3:F4"/>
    <mergeCell ref="A50:B50"/>
    <mergeCell ref="A51:C51"/>
    <mergeCell ref="A52:B52"/>
    <mergeCell ref="O3:O4"/>
    <mergeCell ref="G3:G4"/>
    <mergeCell ref="H3:H4"/>
    <mergeCell ref="I3:I4"/>
    <mergeCell ref="J3:J4"/>
    <mergeCell ref="K3:N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2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49"/>
  <sheetViews>
    <sheetView zoomScale="60" zoomScaleNormal="60" zoomScalePageLayoutView="0" workbookViewId="0" topLeftCell="A1">
      <selection activeCell="Z1" sqref="Z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customWidth="1"/>
    <col min="14" max="14" width="4.00390625" style="3" bestFit="1" customWidth="1"/>
    <col min="15" max="15" width="30.140625" style="3" customWidth="1"/>
    <col min="16" max="16" width="12.421875" style="5" customWidth="1"/>
    <col min="17" max="17" width="4.00390625" style="35" customWidth="1"/>
    <col min="18" max="18" width="6.28125" style="36" customWidth="1"/>
    <col min="19" max="19" width="5.421875" style="36" customWidth="1"/>
    <col min="20" max="16384" width="9.140625" style="2" customWidth="1"/>
  </cols>
  <sheetData>
    <row r="1" spans="1:19" ht="36" customHeight="1">
      <c r="A1" s="1" t="s">
        <v>56</v>
      </c>
      <c r="D1" s="2"/>
      <c r="F1" s="2"/>
      <c r="G1" s="2"/>
      <c r="H1" s="2"/>
      <c r="I1" s="2"/>
      <c r="J1" s="2"/>
      <c r="K1" s="2"/>
      <c r="L1" s="2"/>
      <c r="M1" s="5"/>
      <c r="N1" s="2"/>
      <c r="O1" s="5"/>
      <c r="Q1" s="2"/>
      <c r="R1" s="7"/>
      <c r="S1" s="2"/>
    </row>
    <row r="2" spans="1:19" ht="36" customHeight="1">
      <c r="A2" s="1"/>
      <c r="D2" s="207"/>
      <c r="E2" s="207"/>
      <c r="F2" s="207"/>
      <c r="G2" s="5"/>
      <c r="H2" s="5"/>
      <c r="I2" s="5"/>
      <c r="J2" s="5"/>
      <c r="K2" s="5"/>
      <c r="L2" s="5"/>
      <c r="M2" s="2"/>
      <c r="N2" s="5"/>
      <c r="O2" s="7"/>
      <c r="P2" s="2"/>
      <c r="Q2" s="2"/>
      <c r="R2" s="2"/>
      <c r="S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57" customFormat="1" ht="51.75" customHeight="1">
      <c r="A5" s="60" t="s">
        <v>9</v>
      </c>
      <c r="B5" s="63" t="s">
        <v>114</v>
      </c>
      <c r="C5" s="82" t="s">
        <v>8</v>
      </c>
      <c r="D5" s="22">
        <v>1</v>
      </c>
      <c r="E5" s="9">
        <f>F5/D5</f>
        <v>40</v>
      </c>
      <c r="F5" s="21">
        <v>40</v>
      </c>
      <c r="G5" s="9">
        <v>230</v>
      </c>
      <c r="H5" s="95">
        <f>100/G5</f>
        <v>0.43478260869565216</v>
      </c>
      <c r="I5" s="152" t="s">
        <v>78</v>
      </c>
      <c r="J5" s="99" t="s">
        <v>82</v>
      </c>
      <c r="K5" s="10" t="s">
        <v>11</v>
      </c>
      <c r="L5" s="10" t="s">
        <v>11</v>
      </c>
      <c r="M5" s="10" t="s">
        <v>11</v>
      </c>
      <c r="N5" s="10" t="s">
        <v>11</v>
      </c>
      <c r="O5" s="103" t="s">
        <v>81</v>
      </c>
    </row>
    <row r="6" spans="1:19" ht="20.25" customHeight="1">
      <c r="A6" s="13"/>
      <c r="B6" s="13"/>
      <c r="C6" s="13"/>
      <c r="D6" s="12"/>
      <c r="E6" s="12"/>
      <c r="F6" s="12"/>
      <c r="G6" s="31"/>
      <c r="H6" s="74"/>
      <c r="I6" s="74"/>
      <c r="J6" s="74"/>
      <c r="K6" s="29"/>
      <c r="L6" s="29"/>
      <c r="M6" s="29"/>
      <c r="N6" s="29"/>
      <c r="O6" s="74"/>
      <c r="P6" s="2"/>
      <c r="Q6" s="2"/>
      <c r="R6" s="2"/>
      <c r="S6" s="2"/>
    </row>
    <row r="7" spans="1:19" ht="15">
      <c r="A7" s="32" t="s">
        <v>46</v>
      </c>
      <c r="B7" s="33"/>
      <c r="C7" s="33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Q7" s="2"/>
      <c r="R7" s="7"/>
      <c r="S7" s="2"/>
    </row>
    <row r="8" spans="1:19" ht="15">
      <c r="A8" s="37"/>
      <c r="B8" s="37"/>
      <c r="C8" s="37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Q8" s="2"/>
      <c r="R8" s="7"/>
      <c r="S8" s="2"/>
    </row>
    <row r="9" spans="4:19" ht="15"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Q9" s="2"/>
      <c r="R9" s="2"/>
      <c r="S9" s="2"/>
    </row>
    <row r="10" spans="1:19" ht="60" customHeight="1">
      <c r="A10" s="206" t="s">
        <v>12</v>
      </c>
      <c r="B10" s="206"/>
      <c r="C10" s="81"/>
      <c r="D10" s="218"/>
      <c r="E10" s="218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  <c r="Q10" s="2"/>
      <c r="R10" s="2"/>
      <c r="S10" s="2"/>
    </row>
    <row r="11" spans="1:19" ht="29.25" customHeight="1">
      <c r="A11" s="38" t="s">
        <v>13</v>
      </c>
      <c r="B11" s="39" t="s">
        <v>14</v>
      </c>
      <c r="C11" s="78"/>
      <c r="D11" s="7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19"/>
      <c r="Q11" s="219"/>
      <c r="R11" s="2"/>
      <c r="S11" s="2"/>
    </row>
    <row r="12" spans="1:19" ht="15" customHeight="1">
      <c r="A12" s="40" t="s">
        <v>15</v>
      </c>
      <c r="B12" s="41">
        <v>0.6</v>
      </c>
      <c r="C12" s="45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19"/>
      <c r="Q12" s="219"/>
      <c r="R12" s="2"/>
      <c r="S12" s="2"/>
    </row>
    <row r="13" spans="1:19" ht="15">
      <c r="A13" s="40" t="s">
        <v>16</v>
      </c>
      <c r="B13" s="41">
        <v>0.7</v>
      </c>
      <c r="C13" s="45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19"/>
      <c r="Q13" s="219"/>
      <c r="R13" s="2"/>
      <c r="S13" s="2"/>
    </row>
    <row r="14" spans="1:19" ht="15">
      <c r="A14" s="40" t="s">
        <v>17</v>
      </c>
      <c r="B14" s="41">
        <v>1</v>
      </c>
      <c r="C14" s="4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19"/>
      <c r="Q14" s="219"/>
      <c r="R14" s="2"/>
      <c r="S14" s="2"/>
    </row>
    <row r="15" spans="1:19" ht="15">
      <c r="A15" s="40" t="s">
        <v>18</v>
      </c>
      <c r="B15" s="41">
        <v>1</v>
      </c>
      <c r="C15" s="4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19"/>
      <c r="Q15" s="219"/>
      <c r="R15" s="2"/>
      <c r="S15" s="2"/>
    </row>
    <row r="16" spans="1:19" ht="15">
      <c r="A16" s="40" t="s">
        <v>19</v>
      </c>
      <c r="B16" s="41">
        <v>1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19"/>
      <c r="Q16" s="219"/>
      <c r="R16" s="2"/>
      <c r="S16" s="2"/>
    </row>
    <row r="17" spans="1:19" ht="15">
      <c r="A17" s="40" t="s">
        <v>20</v>
      </c>
      <c r="B17" s="41">
        <v>1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43"/>
      <c r="R17" s="2"/>
      <c r="S17" s="2"/>
    </row>
    <row r="18" spans="1:19" ht="15">
      <c r="A18" s="40" t="s">
        <v>21</v>
      </c>
      <c r="B18" s="41">
        <v>0.7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  <c r="Q18" s="43"/>
      <c r="R18" s="2"/>
      <c r="S18" s="2"/>
    </row>
    <row r="19" spans="1:19" ht="15">
      <c r="A19" s="40" t="s">
        <v>22</v>
      </c>
      <c r="B19" s="41">
        <v>0.7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"/>
      <c r="Q19" s="43"/>
      <c r="R19" s="2"/>
      <c r="S19" s="2"/>
    </row>
    <row r="20" spans="1:19" ht="15">
      <c r="A20" s="40" t="s">
        <v>23</v>
      </c>
      <c r="B20" s="41">
        <v>1.25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43"/>
      <c r="R20" s="2"/>
      <c r="S20" s="2"/>
    </row>
    <row r="21" spans="1:19" ht="15">
      <c r="A21" s="40" t="s">
        <v>24</v>
      </c>
      <c r="B21" s="41">
        <v>1.3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3"/>
      <c r="R21" s="2"/>
      <c r="S21" s="2"/>
    </row>
    <row r="22" spans="1:19" ht="15">
      <c r="A22" s="40" t="s">
        <v>25</v>
      </c>
      <c r="B22" s="41">
        <v>1.3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3"/>
      <c r="R22" s="2"/>
      <c r="S22" s="2"/>
    </row>
    <row r="23" spans="1:19" ht="15">
      <c r="A23" s="40" t="s">
        <v>26</v>
      </c>
      <c r="B23" s="41">
        <v>1.3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3"/>
      <c r="R23" s="2"/>
      <c r="S23" s="2"/>
    </row>
    <row r="24" spans="1:19" ht="15">
      <c r="A24" s="44"/>
      <c r="B24" s="45"/>
      <c r="C24" s="45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3"/>
      <c r="R24" s="2"/>
      <c r="S24" s="2"/>
    </row>
    <row r="25" spans="1:19" ht="15">
      <c r="A25" s="46"/>
      <c r="B25" s="47"/>
      <c r="C25" s="47"/>
      <c r="D25" s="2"/>
      <c r="E25" s="3"/>
      <c r="F25" s="5"/>
      <c r="G25" s="5"/>
      <c r="H25" s="5"/>
      <c r="I25" s="5"/>
      <c r="J25" s="5"/>
      <c r="K25" s="5"/>
      <c r="L25" s="5"/>
      <c r="M25" s="5"/>
      <c r="N25" s="5"/>
      <c r="O25" s="5"/>
      <c r="P25" s="2"/>
      <c r="Q25" s="2"/>
      <c r="R25" s="2"/>
      <c r="S25" s="2"/>
    </row>
    <row r="26" spans="1:19" ht="15">
      <c r="A26" s="48" t="s">
        <v>47</v>
      </c>
      <c r="B26" s="37"/>
      <c r="C26" s="37"/>
      <c r="D26" s="218"/>
      <c r="E26" s="218"/>
      <c r="F26" s="5"/>
      <c r="G26" s="5"/>
      <c r="H26" s="5"/>
      <c r="I26" s="5"/>
      <c r="J26" s="5"/>
      <c r="K26" s="5"/>
      <c r="L26" s="5"/>
      <c r="M26" s="5"/>
      <c r="N26" s="5"/>
      <c r="O26" s="5"/>
      <c r="P26" s="2"/>
      <c r="Q26" s="2"/>
      <c r="R26" s="2"/>
      <c r="S26" s="2"/>
    </row>
    <row r="27" spans="1:19" ht="15">
      <c r="A27" s="197" t="s">
        <v>178</v>
      </c>
      <c r="B27" s="198"/>
      <c r="C27" s="199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2"/>
      <c r="Q27" s="2"/>
      <c r="R27" s="2"/>
      <c r="S27" s="2"/>
    </row>
    <row r="28" spans="1:19" ht="33" customHeight="1">
      <c r="A28" s="195" t="s">
        <v>27</v>
      </c>
      <c r="B28" s="196"/>
      <c r="C28" s="117">
        <v>0.3</v>
      </c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2"/>
      <c r="Q28" s="2"/>
      <c r="R28" s="2"/>
      <c r="S28" s="2"/>
    </row>
    <row r="29" spans="1:19" ht="15">
      <c r="A29" s="197" t="s">
        <v>28</v>
      </c>
      <c r="B29" s="198"/>
      <c r="C29" s="199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2"/>
      <c r="Q29" s="2"/>
      <c r="R29" s="2"/>
      <c r="S29" s="2"/>
    </row>
    <row r="30" spans="1:19" ht="15">
      <c r="A30" s="193" t="s">
        <v>29</v>
      </c>
      <c r="B30" s="194"/>
      <c r="C30" s="116" t="s">
        <v>177</v>
      </c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  <c r="S30" s="2"/>
    </row>
    <row r="31" spans="1:19" ht="15">
      <c r="A31" s="193" t="s">
        <v>5</v>
      </c>
      <c r="B31" s="194"/>
      <c r="C31" s="116">
        <v>0.1</v>
      </c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</row>
    <row r="32" spans="1:19" ht="15">
      <c r="A32" s="193" t="s">
        <v>30</v>
      </c>
      <c r="B32" s="194"/>
      <c r="C32" s="116">
        <v>0.1</v>
      </c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</row>
    <row r="33" spans="1:19" ht="15">
      <c r="A33" s="193" t="s">
        <v>181</v>
      </c>
      <c r="B33" s="194"/>
      <c r="C33" s="116">
        <v>0.05</v>
      </c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</row>
    <row r="34" spans="4:19" ht="15"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Q34" s="2"/>
      <c r="R34" s="2"/>
      <c r="S34" s="2"/>
    </row>
    <row r="35" spans="4:19" ht="15"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Q35" s="2"/>
      <c r="R35" s="2"/>
      <c r="S35" s="2"/>
    </row>
    <row r="36" spans="1:17" s="88" customFormat="1" ht="15" customHeight="1">
      <c r="A36" s="203" t="s">
        <v>48</v>
      </c>
      <c r="B36" s="204"/>
      <c r="C36" s="204"/>
      <c r="D36" s="204"/>
      <c r="E36" s="204"/>
      <c r="F36" s="204"/>
      <c r="G36" s="205"/>
      <c r="H36" s="53"/>
      <c r="I36" s="53"/>
      <c r="J36" s="53"/>
      <c r="K36" s="53"/>
      <c r="L36" s="53"/>
      <c r="M36" s="53"/>
      <c r="N36" s="53"/>
      <c r="O36" s="53"/>
      <c r="P36" s="53"/>
      <c r="Q36" s="131"/>
    </row>
    <row r="37" spans="1:17" s="88" customFormat="1" ht="15">
      <c r="A37" s="160" t="s">
        <v>31</v>
      </c>
      <c r="B37" s="133"/>
      <c r="C37" s="133"/>
      <c r="D37" s="161"/>
      <c r="E37" s="161"/>
      <c r="F37" s="162"/>
      <c r="G37" s="163"/>
      <c r="H37" s="164"/>
      <c r="I37" s="164"/>
      <c r="J37" s="164"/>
      <c r="K37" s="164"/>
      <c r="L37" s="164"/>
      <c r="M37" s="164"/>
      <c r="N37" s="164"/>
      <c r="O37" s="164"/>
      <c r="P37" s="164"/>
      <c r="Q37" s="53"/>
    </row>
    <row r="38" spans="4:19" ht="15"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Q38" s="2"/>
      <c r="R38" s="2"/>
      <c r="S38" s="2"/>
    </row>
    <row r="39" spans="4:19" ht="15"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Q39" s="2"/>
      <c r="R39" s="2"/>
      <c r="S39" s="2"/>
    </row>
    <row r="40" spans="2:19" ht="15" customHeight="1">
      <c r="B40" s="192" t="s">
        <v>79</v>
      </c>
      <c r="C40" s="192"/>
      <c r="D40" s="192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Q40" s="42"/>
      <c r="R40" s="4"/>
      <c r="S40" s="43"/>
    </row>
    <row r="41" spans="1:19" ht="18" customHeight="1">
      <c r="A41" s="32"/>
      <c r="B41" s="192"/>
      <c r="C41" s="192"/>
      <c r="D41" s="192"/>
      <c r="P41" s="3"/>
      <c r="Q41" s="42"/>
      <c r="R41" s="4"/>
      <c r="S41" s="43"/>
    </row>
    <row r="42" spans="1:19" ht="23.25" customHeight="1">
      <c r="A42" s="32"/>
      <c r="B42" s="192"/>
      <c r="C42" s="192"/>
      <c r="D42" s="192"/>
      <c r="P42" s="3"/>
      <c r="Q42" s="42"/>
      <c r="R42" s="4"/>
      <c r="S42" s="43"/>
    </row>
    <row r="43" spans="1:19" ht="15">
      <c r="A43" s="32"/>
      <c r="B43" s="192"/>
      <c r="C43" s="192"/>
      <c r="D43" s="192"/>
      <c r="P43" s="3"/>
      <c r="Q43" s="42"/>
      <c r="R43" s="4"/>
      <c r="S43" s="43"/>
    </row>
    <row r="44" spans="4:19" ht="15"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Q44" s="42"/>
      <c r="R44" s="4"/>
      <c r="S44" s="43"/>
    </row>
    <row r="45" spans="4:15" ht="15">
      <c r="D45" s="2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4:15" ht="15">
      <c r="D46" s="2"/>
      <c r="E46" s="3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4:15" ht="15">
      <c r="D47" s="2"/>
      <c r="E47" s="3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4:15" ht="15">
      <c r="D48" s="2"/>
      <c r="E48" s="3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4:15" ht="15">
      <c r="D49" s="2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</row>
  </sheetData>
  <sheetProtection/>
  <mergeCells count="26">
    <mergeCell ref="C3:C4"/>
    <mergeCell ref="A27:C27"/>
    <mergeCell ref="P11:Q16"/>
    <mergeCell ref="B40:D43"/>
    <mergeCell ref="A28:B28"/>
    <mergeCell ref="A30:B30"/>
    <mergeCell ref="A31:B31"/>
    <mergeCell ref="A32:B32"/>
    <mergeCell ref="A36:G36"/>
    <mergeCell ref="A33:B33"/>
    <mergeCell ref="I3:I4"/>
    <mergeCell ref="J3:J4"/>
    <mergeCell ref="K3:N3"/>
    <mergeCell ref="O3:O4"/>
    <mergeCell ref="F3:F4"/>
    <mergeCell ref="A29:C29"/>
    <mergeCell ref="D3:D4"/>
    <mergeCell ref="A3:A4"/>
    <mergeCell ref="B3:B4"/>
    <mergeCell ref="A10:B10"/>
    <mergeCell ref="D2:F2"/>
    <mergeCell ref="D26:E26"/>
    <mergeCell ref="G3:G4"/>
    <mergeCell ref="E3:E4"/>
    <mergeCell ref="D10:E10"/>
    <mergeCell ref="H3:H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42"/>
  <sheetViews>
    <sheetView zoomScale="60" zoomScaleNormal="60" zoomScalePageLayoutView="0" workbookViewId="0" topLeftCell="A1">
      <selection activeCell="AB1" sqref="AB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54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4.8515625" style="5" customWidth="1"/>
    <col min="16" max="16" width="4.00390625" style="35" customWidth="1"/>
    <col min="17" max="17" width="6.28125" style="36" customWidth="1"/>
    <col min="18" max="18" width="5.421875" style="36" customWidth="1"/>
    <col min="19" max="16384" width="9.140625" style="2" customWidth="1"/>
  </cols>
  <sheetData>
    <row r="1" spans="1:18" ht="36" customHeight="1">
      <c r="A1" s="1" t="s">
        <v>57</v>
      </c>
      <c r="D1" s="2"/>
      <c r="F1" s="2"/>
      <c r="G1" s="2"/>
      <c r="H1" s="2"/>
      <c r="I1" s="2"/>
      <c r="J1" s="2"/>
      <c r="K1" s="2"/>
      <c r="L1" s="2"/>
      <c r="M1" s="5"/>
      <c r="N1" s="5"/>
      <c r="P1" s="2"/>
      <c r="Q1" s="7"/>
      <c r="R1" s="2"/>
    </row>
    <row r="2" spans="1:18" ht="36" customHeight="1">
      <c r="A2" s="1"/>
      <c r="D2" s="207"/>
      <c r="E2" s="207"/>
      <c r="F2" s="207"/>
      <c r="G2" s="5"/>
      <c r="H2" s="5"/>
      <c r="I2" s="5"/>
      <c r="J2" s="5"/>
      <c r="K2" s="5"/>
      <c r="L2" s="5"/>
      <c r="M2" s="2"/>
      <c r="N2" s="7"/>
      <c r="O2" s="2"/>
      <c r="P2" s="2"/>
      <c r="Q2" s="2"/>
      <c r="R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3" s="57" customFormat="1" ht="51.75" customHeight="1">
      <c r="A5" s="96" t="s">
        <v>108</v>
      </c>
      <c r="B5" s="200" t="s">
        <v>114</v>
      </c>
      <c r="C5" s="208" t="s">
        <v>8</v>
      </c>
      <c r="D5" s="22">
        <v>200</v>
      </c>
      <c r="E5" s="9">
        <v>350</v>
      </c>
      <c r="F5" s="21">
        <f>E5*D5</f>
        <v>70000</v>
      </c>
      <c r="G5" s="9">
        <v>440</v>
      </c>
      <c r="H5" s="95">
        <f>D5/G5</f>
        <v>0.45454545454545453</v>
      </c>
      <c r="I5" s="98" t="s">
        <v>78</v>
      </c>
      <c r="J5" s="99" t="s">
        <v>82</v>
      </c>
      <c r="K5" s="10" t="s">
        <v>180</v>
      </c>
      <c r="L5" s="10" t="s">
        <v>180</v>
      </c>
      <c r="M5" s="10" t="s">
        <v>180</v>
      </c>
    </row>
    <row r="6" spans="1:14" s="57" customFormat="1" ht="51.75" customHeight="1">
      <c r="A6" s="60" t="s">
        <v>9</v>
      </c>
      <c r="B6" s="202"/>
      <c r="C6" s="217"/>
      <c r="D6" s="10">
        <v>1</v>
      </c>
      <c r="E6" s="9">
        <v>400</v>
      </c>
      <c r="F6" s="21">
        <v>400</v>
      </c>
      <c r="G6" s="9">
        <v>440</v>
      </c>
      <c r="H6" s="95">
        <f>100/G6</f>
        <v>0.22727272727272727</v>
      </c>
      <c r="I6" s="98" t="s">
        <v>78</v>
      </c>
      <c r="J6" s="99" t="s">
        <v>82</v>
      </c>
      <c r="K6" s="10" t="s">
        <v>180</v>
      </c>
      <c r="L6" s="10" t="s">
        <v>180</v>
      </c>
      <c r="M6" s="10" t="s">
        <v>180</v>
      </c>
      <c r="N6" s="103" t="s">
        <v>81</v>
      </c>
    </row>
    <row r="7" spans="1:18" ht="20.25" customHeight="1">
      <c r="A7" s="13"/>
      <c r="B7" s="13"/>
      <c r="C7" s="13"/>
      <c r="D7" s="12"/>
      <c r="E7" s="12"/>
      <c r="F7" s="12"/>
      <c r="G7" s="31"/>
      <c r="H7" s="74"/>
      <c r="I7" s="74"/>
      <c r="J7" s="74"/>
      <c r="K7" s="29"/>
      <c r="L7" s="29"/>
      <c r="M7" s="29"/>
      <c r="N7" s="108"/>
      <c r="O7" s="2"/>
      <c r="P7" s="2"/>
      <c r="Q7" s="2"/>
      <c r="R7" s="2"/>
    </row>
    <row r="8" spans="1:18" ht="15">
      <c r="A8" s="32" t="s">
        <v>46</v>
      </c>
      <c r="B8" s="33"/>
      <c r="C8" s="33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P8" s="2"/>
      <c r="Q8" s="7"/>
      <c r="R8" s="2"/>
    </row>
    <row r="9" spans="1:18" ht="15">
      <c r="A9" s="37"/>
      <c r="B9" s="37"/>
      <c r="C9" s="37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P9" s="2"/>
      <c r="Q9" s="7"/>
      <c r="R9" s="2"/>
    </row>
    <row r="10" spans="4:18" ht="15"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P10" s="2"/>
      <c r="Q10" s="2"/>
      <c r="R10" s="2"/>
    </row>
    <row r="11" spans="1:18" ht="60" customHeight="1">
      <c r="A11" s="206" t="s">
        <v>12</v>
      </c>
      <c r="B11" s="206"/>
      <c r="C11" s="81"/>
      <c r="D11" s="218"/>
      <c r="E11" s="218"/>
      <c r="F11" s="5"/>
      <c r="G11" s="5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</row>
    <row r="12" spans="1:18" ht="29.25" customHeight="1">
      <c r="A12" s="38" t="s">
        <v>13</v>
      </c>
      <c r="B12" s="39" t="s">
        <v>14</v>
      </c>
      <c r="C12" s="78"/>
      <c r="D12" s="78"/>
      <c r="E12" s="5"/>
      <c r="F12" s="5"/>
      <c r="G12" s="5"/>
      <c r="H12" s="5"/>
      <c r="I12" s="5"/>
      <c r="J12" s="5"/>
      <c r="K12" s="5"/>
      <c r="L12" s="5"/>
      <c r="M12" s="5"/>
      <c r="N12" s="5"/>
      <c r="O12" s="219"/>
      <c r="P12" s="219"/>
      <c r="Q12" s="2"/>
      <c r="R12" s="2"/>
    </row>
    <row r="13" spans="1:18" ht="15" customHeight="1">
      <c r="A13" s="40" t="s">
        <v>15</v>
      </c>
      <c r="B13" s="41">
        <v>0.6</v>
      </c>
      <c r="C13" s="45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219"/>
      <c r="P13" s="219"/>
      <c r="Q13" s="2"/>
      <c r="R13" s="2"/>
    </row>
    <row r="14" spans="1:18" ht="15">
      <c r="A14" s="40" t="s">
        <v>16</v>
      </c>
      <c r="B14" s="41">
        <v>0.7</v>
      </c>
      <c r="C14" s="4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19"/>
      <c r="P14" s="219"/>
      <c r="Q14" s="2"/>
      <c r="R14" s="2"/>
    </row>
    <row r="15" spans="1:18" ht="15">
      <c r="A15" s="40" t="s">
        <v>17</v>
      </c>
      <c r="B15" s="41">
        <v>1</v>
      </c>
      <c r="C15" s="4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219"/>
      <c r="P15" s="219"/>
      <c r="Q15" s="2"/>
      <c r="R15" s="2"/>
    </row>
    <row r="16" spans="1:18" ht="15">
      <c r="A16" s="40" t="s">
        <v>18</v>
      </c>
      <c r="B16" s="41">
        <v>1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219"/>
      <c r="P16" s="219"/>
      <c r="Q16" s="2"/>
      <c r="R16" s="2"/>
    </row>
    <row r="17" spans="1:18" ht="15">
      <c r="A17" s="40" t="s">
        <v>19</v>
      </c>
      <c r="B17" s="41">
        <v>1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219"/>
      <c r="P17" s="219"/>
      <c r="Q17" s="2"/>
      <c r="R17" s="2"/>
    </row>
    <row r="18" spans="1:18" ht="15">
      <c r="A18" s="40" t="s">
        <v>20</v>
      </c>
      <c r="B18" s="41">
        <v>1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  <c r="P18" s="43"/>
      <c r="Q18" s="2"/>
      <c r="R18" s="2"/>
    </row>
    <row r="19" spans="1:18" ht="15">
      <c r="A19" s="40" t="s">
        <v>21</v>
      </c>
      <c r="B19" s="41">
        <v>0.7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43"/>
      <c r="Q19" s="2"/>
      <c r="R19" s="2"/>
    </row>
    <row r="20" spans="1:18" ht="15">
      <c r="A20" s="40" t="s">
        <v>22</v>
      </c>
      <c r="B20" s="41">
        <v>0.7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  <c r="P20" s="43"/>
      <c r="Q20" s="2"/>
      <c r="R20" s="2"/>
    </row>
    <row r="21" spans="1:18" ht="15">
      <c r="A21" s="40" t="s">
        <v>23</v>
      </c>
      <c r="B21" s="41">
        <v>1.25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3"/>
      <c r="Q21" s="2"/>
      <c r="R21" s="2"/>
    </row>
    <row r="22" spans="1:18" ht="15">
      <c r="A22" s="40" t="s">
        <v>24</v>
      </c>
      <c r="B22" s="41">
        <v>1.3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3"/>
      <c r="Q22" s="2"/>
      <c r="R22" s="2"/>
    </row>
    <row r="23" spans="1:18" ht="15">
      <c r="A23" s="40" t="s">
        <v>25</v>
      </c>
      <c r="B23" s="41">
        <v>1.3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3"/>
      <c r="Q23" s="2"/>
      <c r="R23" s="2"/>
    </row>
    <row r="24" spans="1:18" ht="15">
      <c r="A24" s="40" t="s">
        <v>26</v>
      </c>
      <c r="B24" s="41">
        <v>1.3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3"/>
      <c r="Q24" s="2"/>
      <c r="R24" s="2"/>
    </row>
    <row r="25" spans="1:18" ht="15">
      <c r="A25" s="44"/>
      <c r="B25" s="45"/>
      <c r="C25" s="45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4"/>
      <c r="P25" s="43"/>
      <c r="Q25" s="2"/>
      <c r="R25" s="2"/>
    </row>
    <row r="26" spans="1:18" ht="15">
      <c r="A26" s="46"/>
      <c r="B26" s="47"/>
      <c r="C26" s="47"/>
      <c r="D26" s="2"/>
      <c r="E26" s="3"/>
      <c r="F26" s="5"/>
      <c r="G26" s="5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</row>
    <row r="27" spans="1:18" ht="15">
      <c r="A27" s="48" t="s">
        <v>47</v>
      </c>
      <c r="B27" s="37"/>
      <c r="C27" s="37"/>
      <c r="D27" s="218"/>
      <c r="E27" s="218"/>
      <c r="F27" s="5"/>
      <c r="G27" s="5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</row>
    <row r="28" spans="1:18" ht="15">
      <c r="A28" s="197" t="s">
        <v>178</v>
      </c>
      <c r="B28" s="198"/>
      <c r="C28" s="199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</row>
    <row r="29" spans="1:18" ht="33" customHeight="1">
      <c r="A29" s="195" t="s">
        <v>27</v>
      </c>
      <c r="B29" s="196"/>
      <c r="C29" s="117">
        <v>0.3</v>
      </c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</row>
    <row r="30" spans="4:18" ht="15"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P30" s="2"/>
      <c r="Q30" s="2"/>
      <c r="R30" s="2"/>
    </row>
    <row r="31" spans="4:18" ht="15"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P31" s="2"/>
      <c r="Q31" s="2"/>
      <c r="R31" s="2"/>
    </row>
    <row r="32" spans="1:18" ht="15" customHeight="1">
      <c r="A32" s="203" t="s">
        <v>48</v>
      </c>
      <c r="B32" s="204"/>
      <c r="C32" s="204"/>
      <c r="D32" s="204"/>
      <c r="E32" s="204"/>
      <c r="F32" s="204"/>
      <c r="G32" s="205"/>
      <c r="H32" s="53"/>
      <c r="I32" s="53"/>
      <c r="J32" s="53"/>
      <c r="K32" s="53"/>
      <c r="L32" s="53"/>
      <c r="M32" s="53"/>
      <c r="N32" s="53"/>
      <c r="O32" s="53"/>
      <c r="P32" s="5"/>
      <c r="Q32" s="2"/>
      <c r="R32" s="2"/>
    </row>
    <row r="33" spans="1:18" ht="15">
      <c r="A33" s="49" t="s">
        <v>31</v>
      </c>
      <c r="B33" s="50"/>
      <c r="C33" s="50"/>
      <c r="D33" s="51"/>
      <c r="E33" s="51"/>
      <c r="F33" s="159"/>
      <c r="G33" s="52"/>
      <c r="H33" s="67"/>
      <c r="I33" s="67"/>
      <c r="J33" s="67"/>
      <c r="K33" s="67"/>
      <c r="L33" s="67"/>
      <c r="M33" s="67"/>
      <c r="N33" s="67"/>
      <c r="O33" s="67"/>
      <c r="P33" s="53"/>
      <c r="Q33" s="2"/>
      <c r="R33" s="2"/>
    </row>
    <row r="34" spans="4:18" ht="15"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P34" s="2"/>
      <c r="Q34" s="2"/>
      <c r="R34" s="2"/>
    </row>
    <row r="35" spans="4:18" ht="15"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P35" s="2"/>
      <c r="Q35" s="2"/>
      <c r="R35" s="2"/>
    </row>
    <row r="36" spans="2:18" ht="15" customHeight="1">
      <c r="B36" s="192" t="s">
        <v>79</v>
      </c>
      <c r="C36" s="192"/>
      <c r="D36" s="192"/>
      <c r="E36" s="4"/>
      <c r="F36" s="5"/>
      <c r="G36" s="5"/>
      <c r="H36" s="5"/>
      <c r="I36" s="5"/>
      <c r="J36" s="5"/>
      <c r="K36" s="5"/>
      <c r="L36" s="5"/>
      <c r="M36" s="5"/>
      <c r="N36" s="5"/>
      <c r="P36" s="42"/>
      <c r="Q36" s="4"/>
      <c r="R36" s="43"/>
    </row>
    <row r="37" spans="1:18" ht="18" customHeight="1">
      <c r="A37" s="32"/>
      <c r="B37" s="192"/>
      <c r="C37" s="192"/>
      <c r="D37" s="192"/>
      <c r="O37" s="3"/>
      <c r="P37" s="42"/>
      <c r="Q37" s="4"/>
      <c r="R37" s="43"/>
    </row>
    <row r="38" spans="1:18" ht="23.25" customHeight="1">
      <c r="A38" s="32"/>
      <c r="B38" s="192"/>
      <c r="C38" s="192"/>
      <c r="D38" s="192"/>
      <c r="O38" s="3"/>
      <c r="P38" s="42"/>
      <c r="Q38" s="4"/>
      <c r="R38" s="43"/>
    </row>
    <row r="39" spans="1:18" ht="15">
      <c r="A39" s="32"/>
      <c r="B39" s="192"/>
      <c r="C39" s="192"/>
      <c r="D39" s="192"/>
      <c r="O39" s="3"/>
      <c r="P39" s="42"/>
      <c r="Q39" s="4"/>
      <c r="R39" s="43"/>
    </row>
    <row r="40" spans="4:18" ht="15"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P40" s="42"/>
      <c r="Q40" s="4"/>
      <c r="R40" s="43"/>
    </row>
    <row r="41" spans="4:14" ht="15">
      <c r="D41" s="2"/>
      <c r="E41" s="3"/>
      <c r="F41" s="5"/>
      <c r="G41" s="5"/>
      <c r="H41" s="5"/>
      <c r="I41" s="5"/>
      <c r="J41" s="5"/>
      <c r="K41" s="5"/>
      <c r="L41" s="5"/>
      <c r="M41" s="5"/>
      <c r="N41" s="5"/>
    </row>
    <row r="42" spans="4:14" ht="15">
      <c r="D42" s="2"/>
      <c r="E42" s="3"/>
      <c r="F42" s="5"/>
      <c r="G42" s="5"/>
      <c r="H42" s="5"/>
      <c r="I42" s="5"/>
      <c r="J42" s="5"/>
      <c r="K42" s="5"/>
      <c r="L42" s="5"/>
      <c r="M42" s="5"/>
      <c r="N42" s="5"/>
    </row>
  </sheetData>
  <sheetProtection/>
  <mergeCells count="23">
    <mergeCell ref="O12:P17"/>
    <mergeCell ref="J3:J4"/>
    <mergeCell ref="A11:B11"/>
    <mergeCell ref="D11:E11"/>
    <mergeCell ref="D3:D4"/>
    <mergeCell ref="N3:N4"/>
    <mergeCell ref="B5:B6"/>
    <mergeCell ref="K3:M3"/>
    <mergeCell ref="A3:A4"/>
    <mergeCell ref="H3:H4"/>
    <mergeCell ref="B36:D39"/>
    <mergeCell ref="A29:B29"/>
    <mergeCell ref="A28:C28"/>
    <mergeCell ref="A32:G32"/>
    <mergeCell ref="F3:F4"/>
    <mergeCell ref="I3:I4"/>
    <mergeCell ref="D2:F2"/>
    <mergeCell ref="D27:E27"/>
    <mergeCell ref="B3:B4"/>
    <mergeCell ref="G3:G4"/>
    <mergeCell ref="E3:E4"/>
    <mergeCell ref="C5:C6"/>
    <mergeCell ref="C3:C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45"/>
  <sheetViews>
    <sheetView zoomScale="60" zoomScaleNormal="60" zoomScalePageLayoutView="0" workbookViewId="0" topLeftCell="A1">
      <selection activeCell="AB1" sqref="AB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4.00390625" style="5" customWidth="1"/>
    <col min="16" max="16" width="4.00390625" style="35" customWidth="1"/>
    <col min="17" max="17" width="6.28125" style="36" customWidth="1"/>
    <col min="18" max="18" width="5.421875" style="36" customWidth="1"/>
    <col min="19" max="16384" width="9.140625" style="2" customWidth="1"/>
  </cols>
  <sheetData>
    <row r="1" spans="1:18" ht="36" customHeight="1">
      <c r="A1" s="1" t="s">
        <v>58</v>
      </c>
      <c r="D1" s="2"/>
      <c r="F1" s="2"/>
      <c r="G1" s="2"/>
      <c r="H1" s="2"/>
      <c r="I1" s="2"/>
      <c r="J1" s="2"/>
      <c r="K1" s="2"/>
      <c r="L1" s="2"/>
      <c r="M1" s="5"/>
      <c r="N1" s="5"/>
      <c r="P1" s="2"/>
      <c r="Q1" s="7"/>
      <c r="R1" s="2"/>
    </row>
    <row r="2" spans="1:18" ht="36" customHeight="1">
      <c r="A2" s="1"/>
      <c r="D2" s="207"/>
      <c r="E2" s="207"/>
      <c r="F2" s="207"/>
      <c r="G2" s="5"/>
      <c r="H2" s="5"/>
      <c r="I2" s="5"/>
      <c r="J2" s="5"/>
      <c r="K2" s="5"/>
      <c r="L2" s="5"/>
      <c r="M2" s="2"/>
      <c r="N2" s="7"/>
      <c r="O2" s="2"/>
      <c r="P2" s="2"/>
      <c r="Q2" s="2"/>
      <c r="R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154" t="s">
        <v>50</v>
      </c>
      <c r="B5" s="200" t="s">
        <v>109</v>
      </c>
      <c r="C5" s="208" t="s">
        <v>8</v>
      </c>
      <c r="D5" s="22">
        <v>500</v>
      </c>
      <c r="E5" s="9">
        <f>F5/D5</f>
        <v>250</v>
      </c>
      <c r="F5" s="56">
        <v>125000</v>
      </c>
      <c r="G5" s="9">
        <v>500</v>
      </c>
      <c r="H5" s="93">
        <f>D5/7000</f>
        <v>0.07142857142857142</v>
      </c>
      <c r="I5" s="142" t="s">
        <v>78</v>
      </c>
      <c r="J5" s="9" t="s">
        <v>85</v>
      </c>
      <c r="K5" s="10" t="s">
        <v>180</v>
      </c>
      <c r="L5" s="10" t="s">
        <v>180</v>
      </c>
      <c r="M5" s="10" t="s">
        <v>180</v>
      </c>
      <c r="N5" s="142"/>
    </row>
    <row r="6" spans="1:14" s="11" customFormat="1" ht="51.75" customHeight="1">
      <c r="A6" s="60" t="s">
        <v>107</v>
      </c>
      <c r="B6" s="201"/>
      <c r="C6" s="209"/>
      <c r="D6" s="22">
        <v>1000</v>
      </c>
      <c r="E6" s="70">
        <f>F6/D6</f>
        <v>200</v>
      </c>
      <c r="F6" s="21">
        <v>200000</v>
      </c>
      <c r="G6" s="22">
        <v>1000</v>
      </c>
      <c r="H6" s="93">
        <f>D6/7000</f>
        <v>0.14285714285714285</v>
      </c>
      <c r="I6" s="136" t="s">
        <v>78</v>
      </c>
      <c r="J6" s="22" t="s">
        <v>85</v>
      </c>
      <c r="K6" s="10" t="s">
        <v>180</v>
      </c>
      <c r="L6" s="10" t="s">
        <v>180</v>
      </c>
      <c r="M6" s="10" t="s">
        <v>180</v>
      </c>
      <c r="N6" s="142"/>
    </row>
    <row r="7" spans="1:14" s="11" customFormat="1" ht="51.75" customHeight="1">
      <c r="A7" s="60" t="s">
        <v>9</v>
      </c>
      <c r="B7" s="202"/>
      <c r="C7" s="217"/>
      <c r="D7" s="9">
        <v>1</v>
      </c>
      <c r="E7" s="9">
        <f>F7/D7</f>
        <v>300</v>
      </c>
      <c r="F7" s="56">
        <v>300</v>
      </c>
      <c r="G7" s="9">
        <v>7000</v>
      </c>
      <c r="H7" s="95">
        <f>100/G7</f>
        <v>0.014285714285714285</v>
      </c>
      <c r="I7" s="142" t="s">
        <v>78</v>
      </c>
      <c r="J7" s="9" t="s">
        <v>85</v>
      </c>
      <c r="K7" s="10" t="s">
        <v>180</v>
      </c>
      <c r="L7" s="10" t="s">
        <v>180</v>
      </c>
      <c r="M7" s="10" t="s">
        <v>180</v>
      </c>
      <c r="N7" s="136" t="s">
        <v>81</v>
      </c>
    </row>
    <row r="8" spans="1:14" s="11" customFormat="1" ht="4.5" customHeight="1">
      <c r="A8" s="61"/>
      <c r="B8" s="80"/>
      <c r="C8" s="147"/>
      <c r="D8" s="77"/>
      <c r="E8" s="77"/>
      <c r="F8" s="77"/>
      <c r="G8" s="28"/>
      <c r="H8" s="28"/>
      <c r="I8" s="140"/>
      <c r="J8" s="28"/>
      <c r="K8" s="29"/>
      <c r="L8" s="29"/>
      <c r="M8" s="29"/>
      <c r="N8" s="140"/>
    </row>
    <row r="9" spans="1:14" s="11" customFormat="1" ht="51.75" customHeight="1">
      <c r="A9" s="60" t="s">
        <v>105</v>
      </c>
      <c r="B9" s="200" t="s">
        <v>10</v>
      </c>
      <c r="C9" s="208" t="s">
        <v>8</v>
      </c>
      <c r="D9" s="22">
        <v>1500</v>
      </c>
      <c r="E9" s="22">
        <v>350</v>
      </c>
      <c r="F9" s="21">
        <f>E9*D9</f>
        <v>525000</v>
      </c>
      <c r="G9" s="22">
        <v>1500</v>
      </c>
      <c r="H9" s="93">
        <f>D9/7000</f>
        <v>0.21428571428571427</v>
      </c>
      <c r="I9" s="136" t="s">
        <v>78</v>
      </c>
      <c r="J9" s="22" t="s">
        <v>82</v>
      </c>
      <c r="K9" s="10" t="s">
        <v>180</v>
      </c>
      <c r="L9" s="10" t="s">
        <v>180</v>
      </c>
      <c r="M9" s="10" t="s">
        <v>180</v>
      </c>
      <c r="N9" s="136"/>
    </row>
    <row r="10" spans="1:14" s="11" customFormat="1" ht="51.75" customHeight="1">
      <c r="A10" s="60" t="s">
        <v>9</v>
      </c>
      <c r="B10" s="202"/>
      <c r="C10" s="217"/>
      <c r="D10" s="22">
        <v>1</v>
      </c>
      <c r="E10" s="22">
        <v>400</v>
      </c>
      <c r="F10" s="21">
        <v>400</v>
      </c>
      <c r="G10" s="22">
        <v>7500</v>
      </c>
      <c r="H10" s="95">
        <f>100/G10</f>
        <v>0.013333333333333334</v>
      </c>
      <c r="I10" s="136" t="s">
        <v>78</v>
      </c>
      <c r="J10" s="22" t="s">
        <v>82</v>
      </c>
      <c r="K10" s="10" t="s">
        <v>180</v>
      </c>
      <c r="L10" s="10" t="s">
        <v>180</v>
      </c>
      <c r="M10" s="10" t="s">
        <v>180</v>
      </c>
      <c r="N10" s="136" t="s">
        <v>81</v>
      </c>
    </row>
    <row r="11" spans="1:14" s="11" customFormat="1" ht="20.25" customHeight="1">
      <c r="A11" s="13"/>
      <c r="B11" s="75"/>
      <c r="C11" s="75"/>
      <c r="D11" s="12"/>
      <c r="E11" s="12"/>
      <c r="F11" s="12"/>
      <c r="G11" s="30"/>
      <c r="H11" s="30"/>
      <c r="I11" s="30"/>
      <c r="J11" s="30"/>
      <c r="K11" s="24"/>
      <c r="L11" s="24"/>
      <c r="M11" s="24"/>
      <c r="N11" s="30"/>
    </row>
    <row r="12" spans="1:18" ht="15">
      <c r="A12" s="32" t="s">
        <v>46</v>
      </c>
      <c r="B12" s="33"/>
      <c r="C12" s="33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P12" s="2"/>
      <c r="Q12" s="7"/>
      <c r="R12" s="2"/>
    </row>
    <row r="13" spans="1:18" ht="15">
      <c r="A13" s="37"/>
      <c r="B13" s="37"/>
      <c r="C13" s="37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P13" s="2"/>
      <c r="Q13" s="7"/>
      <c r="R13" s="2"/>
    </row>
    <row r="14" spans="4:18" ht="15"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P14" s="2"/>
      <c r="Q14" s="2"/>
      <c r="R14" s="2"/>
    </row>
    <row r="15" spans="1:18" ht="60" customHeight="1">
      <c r="A15" s="206" t="s">
        <v>12</v>
      </c>
      <c r="B15" s="206"/>
      <c r="C15" s="81"/>
      <c r="D15" s="218"/>
      <c r="E15" s="218"/>
      <c r="F15" s="5"/>
      <c r="G15" s="5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</row>
    <row r="16" spans="1:18" ht="29.25" customHeight="1">
      <c r="A16" s="38" t="s">
        <v>13</v>
      </c>
      <c r="B16" s="39" t="s">
        <v>14</v>
      </c>
      <c r="C16" s="78"/>
      <c r="D16" s="78"/>
      <c r="E16" s="5"/>
      <c r="F16" s="5"/>
      <c r="G16" s="5"/>
      <c r="H16" s="5"/>
      <c r="I16" s="5"/>
      <c r="J16" s="5"/>
      <c r="K16" s="5"/>
      <c r="L16" s="5"/>
      <c r="M16" s="5"/>
      <c r="N16" s="5"/>
      <c r="O16" s="219"/>
      <c r="P16" s="219"/>
      <c r="Q16" s="2"/>
      <c r="R16" s="2"/>
    </row>
    <row r="17" spans="1:18" ht="15" customHeight="1">
      <c r="A17" s="40" t="s">
        <v>15</v>
      </c>
      <c r="B17" s="41">
        <v>0.6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219"/>
      <c r="P17" s="219"/>
      <c r="Q17" s="2"/>
      <c r="R17" s="2"/>
    </row>
    <row r="18" spans="1:18" ht="15">
      <c r="A18" s="40" t="s">
        <v>16</v>
      </c>
      <c r="B18" s="41">
        <v>0.7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219"/>
      <c r="P18" s="219"/>
      <c r="Q18" s="2"/>
      <c r="R18" s="2"/>
    </row>
    <row r="19" spans="1:18" ht="15">
      <c r="A19" s="40" t="s">
        <v>17</v>
      </c>
      <c r="B19" s="41">
        <v>1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219"/>
      <c r="P19" s="219"/>
      <c r="Q19" s="2"/>
      <c r="R19" s="2"/>
    </row>
    <row r="20" spans="1:18" ht="15">
      <c r="A20" s="40" t="s">
        <v>18</v>
      </c>
      <c r="B20" s="41">
        <v>1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219"/>
      <c r="P20" s="219"/>
      <c r="Q20" s="2"/>
      <c r="R20" s="2"/>
    </row>
    <row r="21" spans="1:18" ht="15">
      <c r="A21" s="40" t="s">
        <v>19</v>
      </c>
      <c r="B21" s="41">
        <v>1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219"/>
      <c r="P21" s="219"/>
      <c r="Q21" s="2"/>
      <c r="R21" s="2"/>
    </row>
    <row r="22" spans="1:18" ht="15">
      <c r="A22" s="40" t="s">
        <v>20</v>
      </c>
      <c r="B22" s="41">
        <v>1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3"/>
      <c r="Q22" s="2"/>
      <c r="R22" s="2"/>
    </row>
    <row r="23" spans="1:18" ht="15">
      <c r="A23" s="40" t="s">
        <v>21</v>
      </c>
      <c r="B23" s="41">
        <v>0.7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3"/>
      <c r="Q23" s="2"/>
      <c r="R23" s="2"/>
    </row>
    <row r="24" spans="1:18" ht="15">
      <c r="A24" s="40" t="s">
        <v>22</v>
      </c>
      <c r="B24" s="41">
        <v>0.7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3"/>
      <c r="Q24" s="2"/>
      <c r="R24" s="2"/>
    </row>
    <row r="25" spans="1:18" ht="15">
      <c r="A25" s="40" t="s">
        <v>23</v>
      </c>
      <c r="B25" s="41">
        <v>1.25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  <c r="P25" s="43"/>
      <c r="Q25" s="2"/>
      <c r="R25" s="2"/>
    </row>
    <row r="26" spans="1:18" ht="15">
      <c r="A26" s="40" t="s">
        <v>24</v>
      </c>
      <c r="B26" s="41">
        <v>1.3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  <c r="P26" s="43"/>
      <c r="Q26" s="2"/>
      <c r="R26" s="2"/>
    </row>
    <row r="27" spans="1:18" ht="15">
      <c r="A27" s="40" t="s">
        <v>25</v>
      </c>
      <c r="B27" s="41">
        <v>1.3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  <c r="P27" s="43"/>
      <c r="Q27" s="2"/>
      <c r="R27" s="2"/>
    </row>
    <row r="28" spans="1:18" ht="15">
      <c r="A28" s="40" t="s">
        <v>26</v>
      </c>
      <c r="B28" s="41">
        <v>1.3</v>
      </c>
      <c r="C28" s="4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  <c r="P28" s="43"/>
      <c r="Q28" s="2"/>
      <c r="R28" s="2"/>
    </row>
    <row r="29" spans="1:18" ht="15">
      <c r="A29" s="44"/>
      <c r="B29" s="45"/>
      <c r="C29" s="45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4"/>
      <c r="P29" s="43"/>
      <c r="Q29" s="2"/>
      <c r="R29" s="2"/>
    </row>
    <row r="30" spans="1:18" ht="15">
      <c r="A30" s="46"/>
      <c r="B30" s="47"/>
      <c r="C30" s="47"/>
      <c r="D30" s="2"/>
      <c r="E30" s="3"/>
      <c r="F30" s="5"/>
      <c r="G30" s="5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</row>
    <row r="31" spans="1:18" ht="15">
      <c r="A31" s="48" t="s">
        <v>47</v>
      </c>
      <c r="B31" s="37"/>
      <c r="C31" s="37"/>
      <c r="D31" s="218"/>
      <c r="E31" s="218"/>
      <c r="F31" s="5"/>
      <c r="G31" s="5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</row>
    <row r="32" spans="1:18" ht="15">
      <c r="A32" s="197" t="s">
        <v>178</v>
      </c>
      <c r="B32" s="198"/>
      <c r="C32" s="199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</row>
    <row r="33" spans="1:18" ht="33" customHeight="1">
      <c r="A33" s="195" t="s">
        <v>27</v>
      </c>
      <c r="B33" s="196"/>
      <c r="C33" s="117">
        <v>0.3</v>
      </c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</row>
    <row r="34" spans="4:18" ht="15"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P34" s="2"/>
      <c r="Q34" s="2"/>
      <c r="R34" s="2"/>
    </row>
    <row r="35" spans="1:16" s="88" customFormat="1" ht="15" customHeight="1">
      <c r="A35" s="203" t="s">
        <v>48</v>
      </c>
      <c r="B35" s="204"/>
      <c r="C35" s="204"/>
      <c r="D35" s="204"/>
      <c r="E35" s="204"/>
      <c r="F35" s="204"/>
      <c r="G35" s="205"/>
      <c r="H35" s="53"/>
      <c r="I35" s="53"/>
      <c r="J35" s="53"/>
      <c r="K35" s="53"/>
      <c r="L35" s="53"/>
      <c r="M35" s="53"/>
      <c r="N35" s="53"/>
      <c r="O35" s="53"/>
      <c r="P35" s="131"/>
    </row>
    <row r="36" spans="1:16" s="88" customFormat="1" ht="15">
      <c r="A36" s="160" t="s">
        <v>31</v>
      </c>
      <c r="B36" s="133"/>
      <c r="C36" s="133"/>
      <c r="D36" s="161"/>
      <c r="E36" s="161"/>
      <c r="F36" s="162"/>
      <c r="G36" s="163"/>
      <c r="H36" s="164"/>
      <c r="I36" s="164"/>
      <c r="J36" s="164"/>
      <c r="K36" s="164"/>
      <c r="L36" s="164"/>
      <c r="M36" s="164"/>
      <c r="N36" s="164"/>
      <c r="O36" s="164"/>
      <c r="P36" s="53"/>
    </row>
    <row r="37" spans="4:18" ht="15"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P37" s="2"/>
      <c r="Q37" s="2"/>
      <c r="R37" s="2"/>
    </row>
    <row r="38" spans="4:18" ht="15"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P38" s="2"/>
      <c r="Q38" s="2"/>
      <c r="R38" s="2"/>
    </row>
    <row r="39" spans="2:18" ht="15" customHeight="1">
      <c r="B39" s="192" t="s">
        <v>79</v>
      </c>
      <c r="C39" s="192"/>
      <c r="D39" s="192"/>
      <c r="E39" s="4"/>
      <c r="F39" s="5"/>
      <c r="G39" s="5"/>
      <c r="H39" s="5"/>
      <c r="I39" s="5"/>
      <c r="J39" s="5"/>
      <c r="K39" s="5"/>
      <c r="L39" s="5"/>
      <c r="M39" s="5"/>
      <c r="N39" s="5"/>
      <c r="P39" s="42"/>
      <c r="Q39" s="4"/>
      <c r="R39" s="43"/>
    </row>
    <row r="40" spans="1:18" ht="18" customHeight="1">
      <c r="A40" s="32"/>
      <c r="B40" s="192"/>
      <c r="C40" s="192"/>
      <c r="D40" s="192"/>
      <c r="O40" s="3"/>
      <c r="P40" s="42"/>
      <c r="Q40" s="4"/>
      <c r="R40" s="43"/>
    </row>
    <row r="41" spans="1:18" ht="23.25" customHeight="1">
      <c r="A41" s="32"/>
      <c r="B41" s="192"/>
      <c r="C41" s="192"/>
      <c r="D41" s="192"/>
      <c r="O41" s="3"/>
      <c r="P41" s="42"/>
      <c r="Q41" s="4"/>
      <c r="R41" s="43"/>
    </row>
    <row r="42" spans="1:18" ht="15">
      <c r="A42" s="32"/>
      <c r="B42" s="192"/>
      <c r="C42" s="192"/>
      <c r="D42" s="192"/>
      <c r="O42" s="3"/>
      <c r="P42" s="42"/>
      <c r="Q42" s="4"/>
      <c r="R42" s="43"/>
    </row>
    <row r="43" spans="4:18" ht="15"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P43" s="42"/>
      <c r="Q43" s="4"/>
      <c r="R43" s="43"/>
    </row>
    <row r="44" spans="4:14" ht="15">
      <c r="D44" s="2"/>
      <c r="E44" s="3"/>
      <c r="F44" s="5"/>
      <c r="G44" s="5"/>
      <c r="H44" s="5"/>
      <c r="I44" s="5"/>
      <c r="J44" s="5"/>
      <c r="K44" s="5"/>
      <c r="L44" s="5"/>
      <c r="M44" s="5"/>
      <c r="N44" s="5"/>
    </row>
    <row r="45" spans="4:14" ht="15">
      <c r="D45" s="2"/>
      <c r="E45" s="3"/>
      <c r="F45" s="5"/>
      <c r="G45" s="5"/>
      <c r="H45" s="5"/>
      <c r="I45" s="5"/>
      <c r="J45" s="5"/>
      <c r="K45" s="5"/>
      <c r="L45" s="5"/>
      <c r="M45" s="5"/>
      <c r="N45" s="5"/>
    </row>
  </sheetData>
  <sheetProtection/>
  <mergeCells count="25">
    <mergeCell ref="O16:P21"/>
    <mergeCell ref="A32:C32"/>
    <mergeCell ref="D31:E31"/>
    <mergeCell ref="B39:D42"/>
    <mergeCell ref="A33:B33"/>
    <mergeCell ref="A35:G35"/>
    <mergeCell ref="N3:N4"/>
    <mergeCell ref="C9:C10"/>
    <mergeCell ref="D2:F2"/>
    <mergeCell ref="B9:B10"/>
    <mergeCell ref="E3:E4"/>
    <mergeCell ref="F3:F4"/>
    <mergeCell ref="B5:B7"/>
    <mergeCell ref="C3:C4"/>
    <mergeCell ref="C5:C7"/>
    <mergeCell ref="D3:D4"/>
    <mergeCell ref="K3:M3"/>
    <mergeCell ref="G3:G4"/>
    <mergeCell ref="A15:B15"/>
    <mergeCell ref="D15:E15"/>
    <mergeCell ref="A3:A4"/>
    <mergeCell ref="B3:B4"/>
    <mergeCell ref="H3:H4"/>
    <mergeCell ref="I3:I4"/>
    <mergeCell ref="J3:J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41"/>
  <sheetViews>
    <sheetView zoomScale="60" zoomScaleNormal="60" zoomScalePageLayoutView="0" workbookViewId="0" topLeftCell="A1">
      <selection activeCell="AB1" sqref="AB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3.7109375" style="5" customWidth="1"/>
    <col min="16" max="16" width="4.00390625" style="35" customWidth="1"/>
    <col min="17" max="17" width="6.28125" style="36" customWidth="1"/>
    <col min="18" max="18" width="5.421875" style="36" customWidth="1"/>
    <col min="19" max="16384" width="9.140625" style="2" customWidth="1"/>
  </cols>
  <sheetData>
    <row r="1" spans="1:18" ht="36" customHeight="1">
      <c r="A1" s="1" t="s">
        <v>59</v>
      </c>
      <c r="D1" s="2"/>
      <c r="F1" s="2"/>
      <c r="G1" s="2"/>
      <c r="H1" s="2"/>
      <c r="I1" s="2"/>
      <c r="J1" s="2"/>
      <c r="K1" s="2"/>
      <c r="L1" s="2"/>
      <c r="M1" s="5"/>
      <c r="N1" s="5"/>
      <c r="P1" s="2"/>
      <c r="Q1" s="7"/>
      <c r="R1" s="2"/>
    </row>
    <row r="2" spans="1:18" ht="36" customHeight="1">
      <c r="A2" s="1"/>
      <c r="D2" s="207"/>
      <c r="E2" s="207"/>
      <c r="F2" s="207"/>
      <c r="G2" s="5"/>
      <c r="H2" s="5"/>
      <c r="I2" s="5"/>
      <c r="J2" s="5"/>
      <c r="K2" s="5"/>
      <c r="L2" s="5"/>
      <c r="M2" s="2"/>
      <c r="N2" s="7"/>
      <c r="O2" s="2"/>
      <c r="P2" s="2"/>
      <c r="Q2" s="2"/>
      <c r="R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57" customFormat="1" ht="51.75" customHeight="1">
      <c r="A5" s="149" t="s">
        <v>9</v>
      </c>
      <c r="B5" s="63" t="s">
        <v>53</v>
      </c>
      <c r="C5" s="111" t="s">
        <v>8</v>
      </c>
      <c r="D5" s="22">
        <v>1</v>
      </c>
      <c r="E5" s="9">
        <f>F5/D5</f>
        <v>350</v>
      </c>
      <c r="F5" s="21">
        <v>350</v>
      </c>
      <c r="G5" s="9">
        <v>600</v>
      </c>
      <c r="H5" s="95">
        <f>100/600</f>
        <v>0.16666666666666666</v>
      </c>
      <c r="I5" s="150" t="s">
        <v>78</v>
      </c>
      <c r="J5" s="99" t="s">
        <v>82</v>
      </c>
      <c r="K5" s="10" t="s">
        <v>180</v>
      </c>
      <c r="L5" s="10" t="s">
        <v>180</v>
      </c>
      <c r="M5" s="10" t="s">
        <v>180</v>
      </c>
      <c r="N5" s="151" t="s">
        <v>81</v>
      </c>
    </row>
    <row r="6" spans="1:18" ht="20.25" customHeight="1">
      <c r="A6" s="13"/>
      <c r="B6" s="13"/>
      <c r="C6" s="13"/>
      <c r="D6" s="79"/>
      <c r="E6" s="79"/>
      <c r="F6" s="79"/>
      <c r="G6" s="74"/>
      <c r="H6" s="74"/>
      <c r="I6" s="23"/>
      <c r="J6" s="13"/>
      <c r="K6" s="24"/>
      <c r="L6" s="24"/>
      <c r="M6" s="24"/>
      <c r="N6" s="15"/>
      <c r="O6" s="2"/>
      <c r="P6" s="2"/>
      <c r="Q6" s="2"/>
      <c r="R6" s="2"/>
    </row>
    <row r="7" spans="1:18" ht="15">
      <c r="A7" s="32" t="s">
        <v>46</v>
      </c>
      <c r="B7" s="33"/>
      <c r="C7" s="33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P7" s="2"/>
      <c r="Q7" s="7"/>
      <c r="R7" s="2"/>
    </row>
    <row r="8" spans="1:18" ht="15">
      <c r="A8" s="37"/>
      <c r="B8" s="37"/>
      <c r="C8" s="37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P8" s="2"/>
      <c r="Q8" s="7"/>
      <c r="R8" s="2"/>
    </row>
    <row r="9" spans="4:18" ht="15">
      <c r="D9" s="4"/>
      <c r="E9" s="4"/>
      <c r="F9" s="5"/>
      <c r="G9" s="5"/>
      <c r="H9" s="5"/>
      <c r="I9" s="5"/>
      <c r="J9" s="5"/>
      <c r="K9" s="5"/>
      <c r="L9" s="5"/>
      <c r="M9" s="5"/>
      <c r="N9" s="5"/>
      <c r="P9" s="2"/>
      <c r="Q9" s="2"/>
      <c r="R9" s="2"/>
    </row>
    <row r="10" spans="1:18" ht="60" customHeight="1">
      <c r="A10" s="206" t="s">
        <v>12</v>
      </c>
      <c r="B10" s="206"/>
      <c r="C10" s="81"/>
      <c r="D10" s="218"/>
      <c r="E10" s="218"/>
      <c r="F10" s="5"/>
      <c r="G10" s="5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</row>
    <row r="11" spans="1:18" ht="29.25" customHeight="1">
      <c r="A11" s="38" t="s">
        <v>13</v>
      </c>
      <c r="B11" s="39" t="s">
        <v>14</v>
      </c>
      <c r="C11" s="78"/>
      <c r="D11" s="78"/>
      <c r="E11" s="5"/>
      <c r="F11" s="5"/>
      <c r="G11" s="5"/>
      <c r="H11" s="5"/>
      <c r="I11" s="5"/>
      <c r="J11" s="5"/>
      <c r="K11" s="5"/>
      <c r="L11" s="5"/>
      <c r="M11" s="5"/>
      <c r="N11" s="5"/>
      <c r="O11" s="219"/>
      <c r="P11" s="219"/>
      <c r="Q11" s="2"/>
      <c r="R11" s="2"/>
    </row>
    <row r="12" spans="1:18" ht="15" customHeight="1">
      <c r="A12" s="40" t="s">
        <v>15</v>
      </c>
      <c r="B12" s="41">
        <v>0.6</v>
      </c>
      <c r="C12" s="45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219"/>
      <c r="P12" s="219"/>
      <c r="Q12" s="2"/>
      <c r="R12" s="2"/>
    </row>
    <row r="13" spans="1:18" ht="15">
      <c r="A13" s="40" t="s">
        <v>16</v>
      </c>
      <c r="B13" s="41">
        <v>0.7</v>
      </c>
      <c r="C13" s="45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219"/>
      <c r="P13" s="219"/>
      <c r="Q13" s="2"/>
      <c r="R13" s="2"/>
    </row>
    <row r="14" spans="1:18" ht="15">
      <c r="A14" s="40" t="s">
        <v>17</v>
      </c>
      <c r="B14" s="41">
        <v>1</v>
      </c>
      <c r="C14" s="4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19"/>
      <c r="P14" s="219"/>
      <c r="Q14" s="2"/>
      <c r="R14" s="2"/>
    </row>
    <row r="15" spans="1:18" ht="15">
      <c r="A15" s="40" t="s">
        <v>18</v>
      </c>
      <c r="B15" s="41">
        <v>1</v>
      </c>
      <c r="C15" s="4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219"/>
      <c r="P15" s="219"/>
      <c r="Q15" s="2"/>
      <c r="R15" s="2"/>
    </row>
    <row r="16" spans="1:18" ht="15">
      <c r="A16" s="40" t="s">
        <v>19</v>
      </c>
      <c r="B16" s="41">
        <v>1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219"/>
      <c r="P16" s="219"/>
      <c r="Q16" s="2"/>
      <c r="R16" s="2"/>
    </row>
    <row r="17" spans="1:18" ht="15">
      <c r="A17" s="40" t="s">
        <v>20</v>
      </c>
      <c r="B17" s="41">
        <v>1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 s="43"/>
      <c r="Q17" s="2"/>
      <c r="R17" s="2"/>
    </row>
    <row r="18" spans="1:18" ht="15">
      <c r="A18" s="40" t="s">
        <v>21</v>
      </c>
      <c r="B18" s="41">
        <v>0.7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  <c r="P18" s="43"/>
      <c r="Q18" s="2"/>
      <c r="R18" s="2"/>
    </row>
    <row r="19" spans="1:18" ht="15">
      <c r="A19" s="40" t="s">
        <v>22</v>
      </c>
      <c r="B19" s="41">
        <v>0.7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43"/>
      <c r="Q19" s="2"/>
      <c r="R19" s="2"/>
    </row>
    <row r="20" spans="1:18" ht="15">
      <c r="A20" s="40" t="s">
        <v>23</v>
      </c>
      <c r="B20" s="41">
        <v>1.25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  <c r="P20" s="43"/>
      <c r="Q20" s="2"/>
      <c r="R20" s="2"/>
    </row>
    <row r="21" spans="1:18" ht="15">
      <c r="A21" s="40" t="s">
        <v>24</v>
      </c>
      <c r="B21" s="41">
        <v>1.3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3"/>
      <c r="Q21" s="2"/>
      <c r="R21" s="2"/>
    </row>
    <row r="22" spans="1:18" ht="15">
      <c r="A22" s="40" t="s">
        <v>25</v>
      </c>
      <c r="B22" s="41">
        <v>1.3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3"/>
      <c r="Q22" s="2"/>
      <c r="R22" s="2"/>
    </row>
    <row r="23" spans="1:18" ht="15">
      <c r="A23" s="40" t="s">
        <v>26</v>
      </c>
      <c r="B23" s="41">
        <v>1.3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3"/>
      <c r="Q23" s="2"/>
      <c r="R23" s="2"/>
    </row>
    <row r="24" spans="1:18" ht="15">
      <c r="A24" s="44"/>
      <c r="B24" s="45"/>
      <c r="C24" s="45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4"/>
      <c r="P24" s="43"/>
      <c r="Q24" s="2"/>
      <c r="R24" s="2"/>
    </row>
    <row r="25" spans="1:18" ht="15">
      <c r="A25" s="46"/>
      <c r="B25" s="47"/>
      <c r="C25" s="47"/>
      <c r="D25" s="2"/>
      <c r="E25" s="3"/>
      <c r="F25" s="5"/>
      <c r="G25" s="5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</row>
    <row r="26" spans="1:18" ht="15">
      <c r="A26" s="48" t="s">
        <v>47</v>
      </c>
      <c r="B26" s="37"/>
      <c r="C26" s="37"/>
      <c r="D26" s="218"/>
      <c r="E26" s="218"/>
      <c r="F26" s="5"/>
      <c r="G26" s="5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</row>
    <row r="27" spans="1:18" ht="15">
      <c r="A27" s="197" t="s">
        <v>178</v>
      </c>
      <c r="B27" s="198"/>
      <c r="C27" s="199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</row>
    <row r="28" spans="1:18" ht="33" customHeight="1">
      <c r="A28" s="195" t="s">
        <v>27</v>
      </c>
      <c r="B28" s="196"/>
      <c r="C28" s="117">
        <v>0.3</v>
      </c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</row>
    <row r="29" spans="4:18" ht="15"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P29" s="2"/>
      <c r="Q29" s="2"/>
      <c r="R29" s="2"/>
    </row>
    <row r="30" spans="4:18" ht="15"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P30" s="2"/>
      <c r="Q30" s="2"/>
      <c r="R30" s="2"/>
    </row>
    <row r="31" spans="1:16" s="88" customFormat="1" ht="15" customHeight="1">
      <c r="A31" s="203" t="s">
        <v>48</v>
      </c>
      <c r="B31" s="204"/>
      <c r="C31" s="204"/>
      <c r="D31" s="204"/>
      <c r="E31" s="204"/>
      <c r="F31" s="204"/>
      <c r="G31" s="205"/>
      <c r="H31" s="53"/>
      <c r="I31" s="53"/>
      <c r="J31" s="53"/>
      <c r="K31" s="53"/>
      <c r="L31" s="53"/>
      <c r="M31" s="53"/>
      <c r="N31" s="53"/>
      <c r="O31" s="53"/>
      <c r="P31" s="131"/>
    </row>
    <row r="32" spans="1:16" s="88" customFormat="1" ht="15">
      <c r="A32" s="160" t="s">
        <v>31</v>
      </c>
      <c r="B32" s="133"/>
      <c r="C32" s="133"/>
      <c r="D32" s="161"/>
      <c r="E32" s="161"/>
      <c r="F32" s="162"/>
      <c r="G32" s="163"/>
      <c r="H32" s="164"/>
      <c r="I32" s="164"/>
      <c r="J32" s="164"/>
      <c r="K32" s="164"/>
      <c r="L32" s="164"/>
      <c r="M32" s="164"/>
      <c r="N32" s="164"/>
      <c r="O32" s="164"/>
      <c r="P32" s="53"/>
    </row>
    <row r="33" spans="4:18" ht="15"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P33" s="2"/>
      <c r="Q33" s="2"/>
      <c r="R33" s="2"/>
    </row>
    <row r="34" spans="4:18" ht="15"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P34" s="2"/>
      <c r="Q34" s="2"/>
      <c r="R34" s="2"/>
    </row>
    <row r="35" spans="2:18" ht="15" customHeight="1">
      <c r="B35" s="192" t="s">
        <v>79</v>
      </c>
      <c r="C35" s="192"/>
      <c r="D35" s="192"/>
      <c r="E35" s="4"/>
      <c r="F35" s="5"/>
      <c r="G35" s="5"/>
      <c r="H35" s="5"/>
      <c r="I35" s="5"/>
      <c r="J35" s="5"/>
      <c r="K35" s="5"/>
      <c r="L35" s="5"/>
      <c r="M35" s="5"/>
      <c r="N35" s="5"/>
      <c r="P35" s="42"/>
      <c r="Q35" s="4"/>
      <c r="R35" s="43"/>
    </row>
    <row r="36" spans="1:18" ht="18" customHeight="1">
      <c r="A36" s="32"/>
      <c r="B36" s="192"/>
      <c r="C36" s="192"/>
      <c r="D36" s="192"/>
      <c r="O36" s="3"/>
      <c r="P36" s="42"/>
      <c r="Q36" s="4"/>
      <c r="R36" s="43"/>
    </row>
    <row r="37" spans="1:18" ht="23.25" customHeight="1">
      <c r="A37" s="32"/>
      <c r="B37" s="192"/>
      <c r="C37" s="192"/>
      <c r="D37" s="192"/>
      <c r="O37" s="3"/>
      <c r="P37" s="42"/>
      <c r="Q37" s="4"/>
      <c r="R37" s="43"/>
    </row>
    <row r="38" spans="1:18" ht="15">
      <c r="A38" s="32"/>
      <c r="B38" s="192"/>
      <c r="C38" s="192"/>
      <c r="D38" s="192"/>
      <c r="O38" s="3"/>
      <c r="P38" s="42"/>
      <c r="Q38" s="4"/>
      <c r="R38" s="43"/>
    </row>
    <row r="39" spans="4:18" ht="15"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P39" s="42"/>
      <c r="Q39" s="4"/>
      <c r="R39" s="43"/>
    </row>
    <row r="40" spans="4:14" ht="15">
      <c r="D40" s="2"/>
      <c r="E40" s="3"/>
      <c r="F40" s="5"/>
      <c r="G40" s="5"/>
      <c r="H40" s="5"/>
      <c r="I40" s="5"/>
      <c r="J40" s="5"/>
      <c r="K40" s="5"/>
      <c r="L40" s="5"/>
      <c r="M40" s="5"/>
      <c r="N40" s="5"/>
    </row>
    <row r="41" spans="4:14" ht="15">
      <c r="D41" s="2"/>
      <c r="E41" s="3"/>
      <c r="F41" s="5"/>
      <c r="G41" s="5"/>
      <c r="H41" s="5"/>
      <c r="I41" s="5"/>
      <c r="J41" s="5"/>
      <c r="K41" s="5"/>
      <c r="L41" s="5"/>
      <c r="M41" s="5"/>
      <c r="N41" s="5"/>
    </row>
  </sheetData>
  <sheetProtection/>
  <mergeCells count="21">
    <mergeCell ref="B3:B4"/>
    <mergeCell ref="A10:B10"/>
    <mergeCell ref="D26:E26"/>
    <mergeCell ref="D10:E10"/>
    <mergeCell ref="A27:C27"/>
    <mergeCell ref="C3:C4"/>
    <mergeCell ref="O11:P16"/>
    <mergeCell ref="B35:D38"/>
    <mergeCell ref="A28:B28"/>
    <mergeCell ref="A31:G31"/>
    <mergeCell ref="F3:F4"/>
    <mergeCell ref="D3:D4"/>
    <mergeCell ref="N3:N4"/>
    <mergeCell ref="H3:H4"/>
    <mergeCell ref="A3:A4"/>
    <mergeCell ref="I3:I4"/>
    <mergeCell ref="D2:F2"/>
    <mergeCell ref="K3:M3"/>
    <mergeCell ref="G3:G4"/>
    <mergeCell ref="E3:E4"/>
    <mergeCell ref="J3:J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44"/>
  <sheetViews>
    <sheetView zoomScale="60" zoomScaleNormal="60" zoomScalePageLayoutView="0" workbookViewId="0" topLeftCell="A1">
      <selection activeCell="AB1" sqref="AB1"/>
    </sheetView>
  </sheetViews>
  <sheetFormatPr defaultColWidth="9.140625" defaultRowHeight="15"/>
  <cols>
    <col min="1" max="1" width="32.421875" style="3" customWidth="1"/>
    <col min="2" max="2" width="23.7109375" style="54" customWidth="1"/>
    <col min="3" max="3" width="21.421875" style="54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3.7109375" style="5" customWidth="1"/>
    <col min="16" max="16" width="4.00390625" style="35" customWidth="1"/>
    <col min="17" max="17" width="6.28125" style="36" customWidth="1"/>
    <col min="18" max="18" width="5.421875" style="36" customWidth="1"/>
    <col min="19" max="16384" width="9.140625" style="2" customWidth="1"/>
  </cols>
  <sheetData>
    <row r="1" spans="1:18" ht="36" customHeight="1">
      <c r="A1" s="1" t="s">
        <v>60</v>
      </c>
      <c r="B1" s="2"/>
      <c r="C1" s="2"/>
      <c r="D1" s="2"/>
      <c r="F1" s="2"/>
      <c r="G1" s="2"/>
      <c r="H1" s="2"/>
      <c r="I1" s="2"/>
      <c r="J1" s="2"/>
      <c r="K1" s="2"/>
      <c r="L1" s="2"/>
      <c r="M1" s="5"/>
      <c r="N1" s="5"/>
      <c r="P1" s="2"/>
      <c r="Q1" s="7"/>
      <c r="R1" s="2"/>
    </row>
    <row r="2" spans="1:18" ht="36" customHeight="1">
      <c r="A2" s="1"/>
      <c r="B2" s="2"/>
      <c r="C2" s="2"/>
      <c r="D2" s="92"/>
      <c r="E2" s="92"/>
      <c r="F2" s="92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155" t="s">
        <v>102</v>
      </c>
      <c r="B5" s="200" t="s">
        <v>114</v>
      </c>
      <c r="C5" s="208" t="s">
        <v>8</v>
      </c>
      <c r="D5" s="9">
        <v>300</v>
      </c>
      <c r="E5" s="9">
        <f>F5/D5</f>
        <v>400</v>
      </c>
      <c r="F5" s="56">
        <v>120000</v>
      </c>
      <c r="G5" s="9">
        <v>300</v>
      </c>
      <c r="H5" s="93">
        <f>G5/780</f>
        <v>0.38461538461538464</v>
      </c>
      <c r="I5" s="136" t="s">
        <v>78</v>
      </c>
      <c r="J5" s="22" t="s">
        <v>82</v>
      </c>
      <c r="K5" s="10" t="s">
        <v>180</v>
      </c>
      <c r="L5" s="10" t="s">
        <v>180</v>
      </c>
      <c r="M5" s="10" t="s">
        <v>180</v>
      </c>
      <c r="N5" s="136"/>
    </row>
    <row r="6" spans="1:14" s="11" customFormat="1" ht="51.75" customHeight="1">
      <c r="A6" s="155" t="s">
        <v>50</v>
      </c>
      <c r="B6" s="201"/>
      <c r="C6" s="209"/>
      <c r="D6" s="9">
        <v>500</v>
      </c>
      <c r="E6" s="9">
        <f>F6/D6</f>
        <v>300</v>
      </c>
      <c r="F6" s="56">
        <v>150000</v>
      </c>
      <c r="G6" s="22">
        <v>500</v>
      </c>
      <c r="H6" s="93">
        <f>G6/780</f>
        <v>0.6410256410256411</v>
      </c>
      <c r="I6" s="136" t="s">
        <v>78</v>
      </c>
      <c r="J6" s="22" t="s">
        <v>82</v>
      </c>
      <c r="K6" s="10" t="s">
        <v>180</v>
      </c>
      <c r="L6" s="10" t="s">
        <v>180</v>
      </c>
      <c r="M6" s="10" t="s">
        <v>180</v>
      </c>
      <c r="N6" s="136"/>
    </row>
    <row r="7" spans="1:14" s="11" customFormat="1" ht="51.75" customHeight="1">
      <c r="A7" s="145" t="s">
        <v>9</v>
      </c>
      <c r="B7" s="202"/>
      <c r="C7" s="209"/>
      <c r="D7" s="70">
        <v>1</v>
      </c>
      <c r="E7" s="70">
        <f>F7/D7</f>
        <v>450</v>
      </c>
      <c r="F7" s="72">
        <v>450</v>
      </c>
      <c r="G7" s="9">
        <v>780</v>
      </c>
      <c r="H7" s="93">
        <f>100/G7</f>
        <v>0.1282051282051282</v>
      </c>
      <c r="I7" s="136" t="s">
        <v>78</v>
      </c>
      <c r="J7" s="22" t="s">
        <v>82</v>
      </c>
      <c r="K7" s="10" t="s">
        <v>180</v>
      </c>
      <c r="L7" s="10" t="s">
        <v>180</v>
      </c>
      <c r="M7" s="10" t="s">
        <v>180</v>
      </c>
      <c r="N7" s="103" t="s">
        <v>81</v>
      </c>
    </row>
    <row r="8" spans="1:14" s="11" customFormat="1" ht="4.5" customHeight="1">
      <c r="A8" s="135"/>
      <c r="B8" s="73"/>
      <c r="C8" s="144"/>
      <c r="D8" s="73"/>
      <c r="E8" s="73"/>
      <c r="F8" s="73"/>
      <c r="G8" s="28"/>
      <c r="H8" s="28"/>
      <c r="I8" s="140"/>
      <c r="J8" s="28"/>
      <c r="K8" s="29"/>
      <c r="L8" s="29"/>
      <c r="M8" s="29"/>
      <c r="N8" s="140"/>
    </row>
    <row r="9" spans="1:14" s="11" customFormat="1" ht="51.75" customHeight="1">
      <c r="A9" s="155" t="s">
        <v>108</v>
      </c>
      <c r="B9" s="200" t="s">
        <v>10</v>
      </c>
      <c r="C9" s="208" t="s">
        <v>88</v>
      </c>
      <c r="D9" s="22">
        <v>200</v>
      </c>
      <c r="E9" s="22">
        <f>F9/D9</f>
        <v>550</v>
      </c>
      <c r="F9" s="21">
        <v>110000</v>
      </c>
      <c r="G9" s="22">
        <v>200</v>
      </c>
      <c r="H9" s="93">
        <f>G9/700</f>
        <v>0.2857142857142857</v>
      </c>
      <c r="I9" s="120" t="s">
        <v>78</v>
      </c>
      <c r="J9" s="10" t="s">
        <v>82</v>
      </c>
      <c r="K9" s="10" t="s">
        <v>180</v>
      </c>
      <c r="L9" s="10" t="s">
        <v>180</v>
      </c>
      <c r="M9" s="10" t="s">
        <v>180</v>
      </c>
      <c r="N9" s="120"/>
    </row>
    <row r="10" spans="1:14" s="11" customFormat="1" ht="51.75" customHeight="1">
      <c r="A10" s="155" t="s">
        <v>102</v>
      </c>
      <c r="B10" s="201"/>
      <c r="C10" s="209"/>
      <c r="D10" s="22">
        <v>300</v>
      </c>
      <c r="E10" s="22">
        <f>F10/D10</f>
        <v>500</v>
      </c>
      <c r="F10" s="21">
        <v>150000</v>
      </c>
      <c r="G10" s="22">
        <v>300</v>
      </c>
      <c r="H10" s="93">
        <f>G10/700</f>
        <v>0.42857142857142855</v>
      </c>
      <c r="I10" s="120" t="s">
        <v>78</v>
      </c>
      <c r="J10" s="10" t="s">
        <v>82</v>
      </c>
      <c r="K10" s="10" t="s">
        <v>180</v>
      </c>
      <c r="L10" s="10" t="s">
        <v>180</v>
      </c>
      <c r="M10" s="10" t="s">
        <v>180</v>
      </c>
      <c r="N10" s="120"/>
    </row>
    <row r="11" spans="1:14" s="11" customFormat="1" ht="51.75" customHeight="1">
      <c r="A11" s="96" t="s">
        <v>9</v>
      </c>
      <c r="B11" s="202"/>
      <c r="C11" s="217"/>
      <c r="D11" s="22">
        <v>1</v>
      </c>
      <c r="E11" s="22">
        <f>F11/D11</f>
        <v>600</v>
      </c>
      <c r="F11" s="21">
        <v>600</v>
      </c>
      <c r="G11" s="22">
        <v>700</v>
      </c>
      <c r="H11" s="93">
        <f>100/G11</f>
        <v>0.14285714285714285</v>
      </c>
      <c r="I11" s="120" t="s">
        <v>78</v>
      </c>
      <c r="J11" s="10" t="s">
        <v>82</v>
      </c>
      <c r="K11" s="10" t="s">
        <v>180</v>
      </c>
      <c r="L11" s="10" t="s">
        <v>180</v>
      </c>
      <c r="M11" s="10" t="s">
        <v>180</v>
      </c>
      <c r="N11" s="103" t="s">
        <v>81</v>
      </c>
    </row>
    <row r="12" spans="1:14" s="11" customFormat="1" ht="4.5" customHeight="1">
      <c r="A12" s="135"/>
      <c r="B12" s="73"/>
      <c r="C12" s="144"/>
      <c r="D12" s="73"/>
      <c r="E12" s="73"/>
      <c r="F12" s="73"/>
      <c r="G12" s="28"/>
      <c r="H12" s="28"/>
      <c r="I12" s="140"/>
      <c r="J12" s="28"/>
      <c r="K12" s="29"/>
      <c r="L12" s="29"/>
      <c r="M12" s="29"/>
      <c r="N12" s="140"/>
    </row>
    <row r="13" spans="1:14" s="11" customFormat="1" ht="51.75" customHeight="1">
      <c r="A13" s="96" t="s">
        <v>92</v>
      </c>
      <c r="B13" s="64" t="s">
        <v>125</v>
      </c>
      <c r="C13" s="176" t="s">
        <v>8</v>
      </c>
      <c r="D13" s="22">
        <v>700</v>
      </c>
      <c r="E13" s="22">
        <f>F13/D13</f>
        <v>110</v>
      </c>
      <c r="F13" s="21">
        <v>77000</v>
      </c>
      <c r="G13" s="22">
        <v>700</v>
      </c>
      <c r="H13" s="93">
        <f>G13/D13</f>
        <v>1</v>
      </c>
      <c r="I13" s="120" t="s">
        <v>70</v>
      </c>
      <c r="J13" s="10"/>
      <c r="K13" s="10" t="s">
        <v>180</v>
      </c>
      <c r="L13" s="10" t="s">
        <v>180</v>
      </c>
      <c r="M13" s="10" t="s">
        <v>180</v>
      </c>
      <c r="N13" s="103"/>
    </row>
    <row r="14" spans="1:18" ht="20.25" customHeight="1">
      <c r="A14" s="13"/>
      <c r="B14" s="15"/>
      <c r="C14" s="15"/>
      <c r="D14" s="12"/>
      <c r="E14" s="12"/>
      <c r="F14" s="12"/>
      <c r="G14" s="30"/>
      <c r="H14" s="30"/>
      <c r="I14" s="30"/>
      <c r="J14" s="30"/>
      <c r="K14" s="24"/>
      <c r="L14" s="24"/>
      <c r="M14" s="24"/>
      <c r="N14" s="30"/>
      <c r="O14" s="2"/>
      <c r="P14" s="2"/>
      <c r="Q14" s="2"/>
      <c r="R14" s="2"/>
    </row>
    <row r="15" spans="1:18" ht="15">
      <c r="A15" s="32" t="s">
        <v>46</v>
      </c>
      <c r="B15" s="33"/>
      <c r="C15" s="33"/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P15" s="2"/>
      <c r="Q15" s="7"/>
      <c r="R15" s="2"/>
    </row>
    <row r="16" spans="1:18" ht="15">
      <c r="A16" s="37"/>
      <c r="B16" s="37"/>
      <c r="C16" s="37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P16" s="2"/>
      <c r="Q16" s="7"/>
      <c r="R16" s="2"/>
    </row>
    <row r="17" spans="2:18" ht="15">
      <c r="B17" s="2"/>
      <c r="C17" s="2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P17" s="2"/>
      <c r="Q17" s="2"/>
      <c r="R17" s="2"/>
    </row>
    <row r="18" spans="1:18" ht="60" customHeight="1">
      <c r="A18" s="206" t="s">
        <v>12</v>
      </c>
      <c r="B18" s="206"/>
      <c r="C18" s="81"/>
      <c r="D18" s="218"/>
      <c r="E18" s="218"/>
      <c r="F18" s="5"/>
      <c r="G18" s="5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</row>
    <row r="19" spans="1:18" ht="29.25" customHeight="1">
      <c r="A19" s="38" t="s">
        <v>13</v>
      </c>
      <c r="B19" s="39" t="s">
        <v>14</v>
      </c>
      <c r="C19" s="78"/>
      <c r="D19" s="78"/>
      <c r="E19" s="5"/>
      <c r="F19" s="5"/>
      <c r="G19" s="5"/>
      <c r="H19" s="5"/>
      <c r="I19" s="5"/>
      <c r="J19" s="5"/>
      <c r="K19" s="5"/>
      <c r="L19" s="5"/>
      <c r="M19" s="5"/>
      <c r="N19" s="5"/>
      <c r="O19" s="219"/>
      <c r="P19" s="219"/>
      <c r="Q19" s="2"/>
      <c r="R19" s="2"/>
    </row>
    <row r="20" spans="1:18" ht="15" customHeight="1">
      <c r="A20" s="40" t="s">
        <v>15</v>
      </c>
      <c r="B20" s="41">
        <v>0.6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219"/>
      <c r="P20" s="219"/>
      <c r="Q20" s="2"/>
      <c r="R20" s="2"/>
    </row>
    <row r="21" spans="1:18" ht="15">
      <c r="A21" s="40" t="s">
        <v>16</v>
      </c>
      <c r="B21" s="41">
        <v>0.7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219"/>
      <c r="P21" s="219"/>
      <c r="Q21" s="2"/>
      <c r="R21" s="2"/>
    </row>
    <row r="22" spans="1:18" ht="15">
      <c r="A22" s="40" t="s">
        <v>17</v>
      </c>
      <c r="B22" s="41">
        <v>1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219"/>
      <c r="P22" s="219"/>
      <c r="Q22" s="2"/>
      <c r="R22" s="2"/>
    </row>
    <row r="23" spans="1:18" ht="15">
      <c r="A23" s="40" t="s">
        <v>18</v>
      </c>
      <c r="B23" s="41">
        <v>1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219"/>
      <c r="P23" s="219"/>
      <c r="Q23" s="2"/>
      <c r="R23" s="2"/>
    </row>
    <row r="24" spans="1:18" ht="15">
      <c r="A24" s="40" t="s">
        <v>19</v>
      </c>
      <c r="B24" s="41">
        <v>1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219"/>
      <c r="P24" s="219"/>
      <c r="Q24" s="2"/>
      <c r="R24" s="2"/>
    </row>
    <row r="25" spans="1:18" ht="15">
      <c r="A25" s="40" t="s">
        <v>20</v>
      </c>
      <c r="B25" s="41">
        <v>1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  <c r="P25" s="43"/>
      <c r="Q25" s="2"/>
      <c r="R25" s="2"/>
    </row>
    <row r="26" spans="1:18" ht="15">
      <c r="A26" s="40" t="s">
        <v>21</v>
      </c>
      <c r="B26" s="41">
        <v>0.7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  <c r="P26" s="43"/>
      <c r="Q26" s="2"/>
      <c r="R26" s="2"/>
    </row>
    <row r="27" spans="1:18" ht="15">
      <c r="A27" s="40" t="s">
        <v>22</v>
      </c>
      <c r="B27" s="41">
        <v>0.7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  <c r="P27" s="43"/>
      <c r="Q27" s="2"/>
      <c r="R27" s="2"/>
    </row>
    <row r="28" spans="1:18" ht="15">
      <c r="A28" s="40" t="s">
        <v>23</v>
      </c>
      <c r="B28" s="41">
        <v>1.25</v>
      </c>
      <c r="C28" s="4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  <c r="P28" s="43"/>
      <c r="Q28" s="2"/>
      <c r="R28" s="2"/>
    </row>
    <row r="29" spans="1:18" ht="15">
      <c r="A29" s="40" t="s">
        <v>24</v>
      </c>
      <c r="B29" s="41">
        <v>1.3</v>
      </c>
      <c r="C29" s="45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  <c r="P29" s="43"/>
      <c r="Q29" s="2"/>
      <c r="R29" s="2"/>
    </row>
    <row r="30" spans="1:18" ht="15">
      <c r="A30" s="40" t="s">
        <v>25</v>
      </c>
      <c r="B30" s="41">
        <v>1.3</v>
      </c>
      <c r="C30" s="45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  <c r="P30" s="43"/>
      <c r="Q30" s="2"/>
      <c r="R30" s="2"/>
    </row>
    <row r="31" spans="1:18" ht="15">
      <c r="A31" s="40" t="s">
        <v>26</v>
      </c>
      <c r="B31" s="41">
        <v>1.3</v>
      </c>
      <c r="C31" s="45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3"/>
      <c r="Q31" s="2"/>
      <c r="R31" s="2"/>
    </row>
    <row r="32" spans="1:18" ht="15">
      <c r="A32" s="44"/>
      <c r="B32" s="45"/>
      <c r="C32" s="45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4"/>
      <c r="P32" s="43"/>
      <c r="Q32" s="2"/>
      <c r="R32" s="2"/>
    </row>
    <row r="33" spans="1:18" ht="15">
      <c r="A33" s="46"/>
      <c r="B33" s="47"/>
      <c r="C33" s="47"/>
      <c r="D33" s="2"/>
      <c r="E33" s="3"/>
      <c r="F33" s="5"/>
      <c r="G33" s="5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</row>
    <row r="34" spans="1:18" ht="15">
      <c r="A34" s="48" t="s">
        <v>47</v>
      </c>
      <c r="B34" s="37"/>
      <c r="C34" s="37"/>
      <c r="D34" s="218"/>
      <c r="E34" s="218"/>
      <c r="F34" s="5"/>
      <c r="G34" s="5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</row>
    <row r="35" spans="1:18" ht="15">
      <c r="A35" s="197" t="s">
        <v>178</v>
      </c>
      <c r="B35" s="198"/>
      <c r="C35" s="199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</row>
    <row r="36" spans="1:18" ht="33" customHeight="1">
      <c r="A36" s="195" t="s">
        <v>27</v>
      </c>
      <c r="B36" s="196"/>
      <c r="C36" s="117">
        <v>0.3</v>
      </c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</row>
    <row r="37" spans="2:18" ht="15">
      <c r="B37" s="2"/>
      <c r="C37" s="2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P37" s="2"/>
      <c r="Q37" s="2"/>
      <c r="R37" s="2"/>
    </row>
    <row r="38" spans="2:18" ht="15">
      <c r="B38" s="2"/>
      <c r="C38" s="2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P38" s="2"/>
      <c r="Q38" s="2"/>
      <c r="R38" s="2"/>
    </row>
    <row r="39" spans="2:18" ht="15" customHeight="1">
      <c r="B39" s="192" t="s">
        <v>79</v>
      </c>
      <c r="C39" s="192"/>
      <c r="D39" s="192"/>
      <c r="E39" s="4"/>
      <c r="F39" s="5"/>
      <c r="G39" s="5"/>
      <c r="H39" s="5"/>
      <c r="I39" s="5"/>
      <c r="J39" s="5"/>
      <c r="K39" s="5"/>
      <c r="L39" s="5"/>
      <c r="M39" s="5"/>
      <c r="N39" s="5"/>
      <c r="P39" s="42"/>
      <c r="Q39" s="4"/>
      <c r="R39" s="43"/>
    </row>
    <row r="40" spans="1:18" ht="18" customHeight="1">
      <c r="A40" s="32"/>
      <c r="B40" s="192"/>
      <c r="C40" s="192"/>
      <c r="D40" s="192"/>
      <c r="O40" s="3"/>
      <c r="P40" s="42"/>
      <c r="Q40" s="4"/>
      <c r="R40" s="43"/>
    </row>
    <row r="41" spans="1:18" ht="23.25" customHeight="1">
      <c r="A41" s="32"/>
      <c r="B41" s="192"/>
      <c r="C41" s="192"/>
      <c r="D41" s="192"/>
      <c r="O41" s="3"/>
      <c r="P41" s="42"/>
      <c r="Q41" s="4"/>
      <c r="R41" s="43"/>
    </row>
    <row r="42" spans="1:18" ht="15">
      <c r="A42" s="32"/>
      <c r="B42" s="192"/>
      <c r="C42" s="192"/>
      <c r="D42" s="192"/>
      <c r="O42" s="3"/>
      <c r="P42" s="42"/>
      <c r="Q42" s="4"/>
      <c r="R42" s="43"/>
    </row>
    <row r="43" spans="2:18" ht="15">
      <c r="B43" s="2"/>
      <c r="C43" s="2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P43" s="42"/>
      <c r="Q43" s="4"/>
      <c r="R43" s="43"/>
    </row>
    <row r="44" spans="2:14" ht="15">
      <c r="B44" s="2"/>
      <c r="C44" s="2"/>
      <c r="D44" s="2"/>
      <c r="E44" s="3"/>
      <c r="F44" s="5"/>
      <c r="G44" s="5"/>
      <c r="H44" s="5"/>
      <c r="I44" s="5"/>
      <c r="J44" s="5"/>
      <c r="K44" s="5"/>
      <c r="L44" s="5"/>
      <c r="M44" s="5"/>
      <c r="N44" s="5"/>
    </row>
  </sheetData>
  <sheetProtection/>
  <mergeCells count="23">
    <mergeCell ref="D18:E18"/>
    <mergeCell ref="A3:A4"/>
    <mergeCell ref="H3:H4"/>
    <mergeCell ref="C9:C11"/>
    <mergeCell ref="C5:C7"/>
    <mergeCell ref="B5:B7"/>
    <mergeCell ref="B39:D42"/>
    <mergeCell ref="A36:B36"/>
    <mergeCell ref="I3:I4"/>
    <mergeCell ref="D34:E34"/>
    <mergeCell ref="D3:D4"/>
    <mergeCell ref="A18:B18"/>
    <mergeCell ref="F3:F4"/>
    <mergeCell ref="J3:J4"/>
    <mergeCell ref="B9:B11"/>
    <mergeCell ref="C3:C4"/>
    <mergeCell ref="O19:P24"/>
    <mergeCell ref="A35:C35"/>
    <mergeCell ref="B3:B4"/>
    <mergeCell ref="N3:N4"/>
    <mergeCell ref="K3:M3"/>
    <mergeCell ref="G3:G4"/>
    <mergeCell ref="E3:E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43"/>
  <sheetViews>
    <sheetView zoomScale="60" zoomScaleNormal="60" zoomScalePageLayoutView="0" workbookViewId="0" topLeftCell="A1">
      <selection activeCell="C10" sqref="C10"/>
    </sheetView>
  </sheetViews>
  <sheetFormatPr defaultColWidth="9.140625" defaultRowHeight="15"/>
  <cols>
    <col min="1" max="1" width="32.421875" style="3" customWidth="1"/>
    <col min="2" max="2" width="23.7109375" style="54" customWidth="1"/>
    <col min="3" max="3" width="21.421875" style="54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4.00390625" style="3" bestFit="1" customWidth="1"/>
    <col min="15" max="15" width="30.140625" style="3" customWidth="1"/>
    <col min="16" max="16" width="13.7109375" style="5" customWidth="1"/>
    <col min="17" max="17" width="4.00390625" style="35" customWidth="1"/>
    <col min="18" max="18" width="6.28125" style="36" customWidth="1"/>
    <col min="19" max="19" width="5.421875" style="36" customWidth="1"/>
    <col min="20" max="16384" width="9.140625" style="2" customWidth="1"/>
  </cols>
  <sheetData>
    <row r="1" spans="1:19" ht="36" customHeight="1">
      <c r="A1" s="1" t="s">
        <v>127</v>
      </c>
      <c r="B1" s="2"/>
      <c r="C1" s="2"/>
      <c r="D1" s="2"/>
      <c r="F1" s="2"/>
      <c r="G1" s="2"/>
      <c r="H1" s="2"/>
      <c r="I1" s="2"/>
      <c r="J1" s="2"/>
      <c r="K1" s="2"/>
      <c r="L1" s="2"/>
      <c r="M1" s="5"/>
      <c r="N1" s="2"/>
      <c r="O1" s="5"/>
      <c r="Q1" s="2"/>
      <c r="R1" s="7"/>
      <c r="S1" s="2"/>
    </row>
    <row r="2" spans="1:19" ht="36" customHeight="1">
      <c r="A2" s="1"/>
      <c r="B2" s="2"/>
      <c r="C2" s="2"/>
      <c r="D2" s="92"/>
      <c r="E2" s="92"/>
      <c r="F2" s="92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  <c r="S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11" customFormat="1" ht="51.75" customHeight="1">
      <c r="A5" s="155" t="s">
        <v>9</v>
      </c>
      <c r="B5" s="178" t="s">
        <v>114</v>
      </c>
      <c r="C5" s="111" t="s">
        <v>8</v>
      </c>
      <c r="D5" s="9">
        <v>1</v>
      </c>
      <c r="E5" s="9">
        <f>F5/D5</f>
        <v>20</v>
      </c>
      <c r="F5" s="56">
        <v>20</v>
      </c>
      <c r="G5" s="9">
        <v>1000</v>
      </c>
      <c r="H5" s="93">
        <f>100/G5</f>
        <v>0.1</v>
      </c>
      <c r="I5" s="136" t="s">
        <v>78</v>
      </c>
      <c r="J5" s="22" t="s">
        <v>82</v>
      </c>
      <c r="K5" s="10" t="s">
        <v>11</v>
      </c>
      <c r="L5" s="10" t="s">
        <v>11</v>
      </c>
      <c r="M5" s="10" t="s">
        <v>11</v>
      </c>
      <c r="N5" s="10" t="s">
        <v>11</v>
      </c>
      <c r="O5" s="151" t="s">
        <v>81</v>
      </c>
    </row>
    <row r="6" spans="1:15" s="11" customFormat="1" ht="4.5" customHeight="1">
      <c r="A6" s="61"/>
      <c r="B6" s="73"/>
      <c r="C6" s="144"/>
      <c r="D6" s="77"/>
      <c r="E6" s="77"/>
      <c r="F6" s="77"/>
      <c r="G6" s="28"/>
      <c r="H6" s="28"/>
      <c r="I6" s="140"/>
      <c r="J6" s="28"/>
      <c r="K6" s="29"/>
      <c r="L6" s="29"/>
      <c r="M6" s="29"/>
      <c r="N6" s="29"/>
      <c r="O6" s="140"/>
    </row>
    <row r="7" spans="1:15" s="11" customFormat="1" ht="51.75" customHeight="1">
      <c r="A7" s="145" t="s">
        <v>9</v>
      </c>
      <c r="B7" s="179" t="s">
        <v>10</v>
      </c>
      <c r="C7" s="111" t="s">
        <v>8</v>
      </c>
      <c r="D7" s="70">
        <v>1</v>
      </c>
      <c r="E7" s="70">
        <f>F7/D7</f>
        <v>50</v>
      </c>
      <c r="F7" s="72">
        <v>50</v>
      </c>
      <c r="G7" s="9">
        <v>1000</v>
      </c>
      <c r="H7" s="93">
        <f>100/G7</f>
        <v>0.1</v>
      </c>
      <c r="I7" s="136" t="s">
        <v>78</v>
      </c>
      <c r="J7" s="22" t="s">
        <v>82</v>
      </c>
      <c r="K7" s="10" t="s">
        <v>11</v>
      </c>
      <c r="L7" s="10" t="s">
        <v>11</v>
      </c>
      <c r="M7" s="10" t="s">
        <v>11</v>
      </c>
      <c r="N7" s="10" t="s">
        <v>11</v>
      </c>
      <c r="O7" s="151" t="s">
        <v>81</v>
      </c>
    </row>
    <row r="8" spans="1:19" ht="20.25" customHeight="1">
      <c r="A8" s="13"/>
      <c r="B8" s="15"/>
      <c r="C8" s="15"/>
      <c r="D8" s="12"/>
      <c r="E8" s="12"/>
      <c r="F8" s="12"/>
      <c r="G8" s="30"/>
      <c r="H8" s="30"/>
      <c r="I8" s="30"/>
      <c r="J8" s="30"/>
      <c r="K8" s="24"/>
      <c r="L8" s="24"/>
      <c r="M8" s="24"/>
      <c r="N8" s="24"/>
      <c r="O8" s="30"/>
      <c r="P8" s="2"/>
      <c r="Q8" s="2"/>
      <c r="R8" s="2"/>
      <c r="S8" s="2"/>
    </row>
    <row r="9" spans="1:19" ht="15">
      <c r="A9" s="32" t="s">
        <v>46</v>
      </c>
      <c r="B9" s="33"/>
      <c r="C9" s="33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Q9" s="2"/>
      <c r="R9" s="7"/>
      <c r="S9" s="2"/>
    </row>
    <row r="10" spans="1:19" ht="15">
      <c r="A10" s="37"/>
      <c r="B10" s="37"/>
      <c r="C10" s="37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Q10" s="2"/>
      <c r="R10" s="7"/>
      <c r="S10" s="2"/>
    </row>
    <row r="11" spans="2:19" ht="15">
      <c r="B11" s="2"/>
      <c r="C11" s="2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Q11" s="2"/>
      <c r="R11" s="2"/>
      <c r="S11" s="2"/>
    </row>
    <row r="12" spans="1:19" ht="60" customHeight="1">
      <c r="A12" s="206" t="s">
        <v>12</v>
      </c>
      <c r="B12" s="206"/>
      <c r="C12" s="81"/>
      <c r="D12" s="218"/>
      <c r="E12" s="218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  <c r="Q12" s="2"/>
      <c r="R12" s="2"/>
      <c r="S12" s="2"/>
    </row>
    <row r="13" spans="1:19" ht="29.25" customHeight="1">
      <c r="A13" s="38" t="s">
        <v>13</v>
      </c>
      <c r="B13" s="39" t="s">
        <v>14</v>
      </c>
      <c r="C13" s="78"/>
      <c r="D13" s="7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19"/>
      <c r="Q13" s="219"/>
      <c r="R13" s="2"/>
      <c r="S13" s="2"/>
    </row>
    <row r="14" spans="1:19" ht="15" customHeight="1">
      <c r="A14" s="40" t="s">
        <v>15</v>
      </c>
      <c r="B14" s="41">
        <v>0.6</v>
      </c>
      <c r="C14" s="4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19"/>
      <c r="Q14" s="219"/>
      <c r="R14" s="2"/>
      <c r="S14" s="2"/>
    </row>
    <row r="15" spans="1:19" ht="15">
      <c r="A15" s="40" t="s">
        <v>16</v>
      </c>
      <c r="B15" s="41">
        <v>0.7</v>
      </c>
      <c r="C15" s="4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19"/>
      <c r="Q15" s="219"/>
      <c r="R15" s="2"/>
      <c r="S15" s="2"/>
    </row>
    <row r="16" spans="1:19" ht="15">
      <c r="A16" s="40" t="s">
        <v>17</v>
      </c>
      <c r="B16" s="41">
        <v>1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19"/>
      <c r="Q16" s="219"/>
      <c r="R16" s="2"/>
      <c r="S16" s="2"/>
    </row>
    <row r="17" spans="1:19" ht="15">
      <c r="A17" s="40" t="s">
        <v>18</v>
      </c>
      <c r="B17" s="41">
        <v>1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9"/>
      <c r="Q17" s="219"/>
      <c r="R17" s="2"/>
      <c r="S17" s="2"/>
    </row>
    <row r="18" spans="1:19" ht="15">
      <c r="A18" s="40" t="s">
        <v>19</v>
      </c>
      <c r="B18" s="41">
        <v>1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9"/>
      <c r="Q18" s="219"/>
      <c r="R18" s="2"/>
      <c r="S18" s="2"/>
    </row>
    <row r="19" spans="1:19" ht="15">
      <c r="A19" s="40" t="s">
        <v>20</v>
      </c>
      <c r="B19" s="41">
        <v>1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"/>
      <c r="Q19" s="43"/>
      <c r="R19" s="2"/>
      <c r="S19" s="2"/>
    </row>
    <row r="20" spans="1:19" ht="15">
      <c r="A20" s="40" t="s">
        <v>21</v>
      </c>
      <c r="B20" s="41">
        <v>0.7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43"/>
      <c r="R20" s="2"/>
      <c r="S20" s="2"/>
    </row>
    <row r="21" spans="1:19" ht="15">
      <c r="A21" s="40" t="s">
        <v>22</v>
      </c>
      <c r="B21" s="41">
        <v>0.7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3"/>
      <c r="R21" s="2"/>
      <c r="S21" s="2"/>
    </row>
    <row r="22" spans="1:19" ht="15">
      <c r="A22" s="40" t="s">
        <v>23</v>
      </c>
      <c r="B22" s="41">
        <v>1.25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3"/>
      <c r="R22" s="2"/>
      <c r="S22" s="2"/>
    </row>
    <row r="23" spans="1:19" ht="15">
      <c r="A23" s="40" t="s">
        <v>24</v>
      </c>
      <c r="B23" s="41">
        <v>1.3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3"/>
      <c r="R23" s="2"/>
      <c r="S23" s="2"/>
    </row>
    <row r="24" spans="1:19" ht="15">
      <c r="A24" s="40" t="s">
        <v>25</v>
      </c>
      <c r="B24" s="41">
        <v>1.3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3"/>
      <c r="R24" s="2"/>
      <c r="S24" s="2"/>
    </row>
    <row r="25" spans="1:19" ht="15">
      <c r="A25" s="40" t="s">
        <v>26</v>
      </c>
      <c r="B25" s="41">
        <v>1.3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3"/>
      <c r="R25" s="2"/>
      <c r="S25" s="2"/>
    </row>
    <row r="26" spans="1:19" ht="15">
      <c r="A26" s="44"/>
      <c r="B26" s="45"/>
      <c r="C26" s="45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3"/>
      <c r="R26" s="2"/>
      <c r="S26" s="2"/>
    </row>
    <row r="27" spans="1:19" ht="15">
      <c r="A27" s="46"/>
      <c r="B27" s="47"/>
      <c r="C27" s="47"/>
      <c r="D27" s="2"/>
      <c r="E27" s="3"/>
      <c r="F27" s="5"/>
      <c r="G27" s="5"/>
      <c r="H27" s="5"/>
      <c r="I27" s="5"/>
      <c r="J27" s="5"/>
      <c r="K27" s="5"/>
      <c r="L27" s="5"/>
      <c r="M27" s="5"/>
      <c r="N27" s="5"/>
      <c r="O27" s="5"/>
      <c r="P27" s="2"/>
      <c r="Q27" s="2"/>
      <c r="R27" s="2"/>
      <c r="S27" s="2"/>
    </row>
    <row r="28" spans="1:19" ht="15">
      <c r="A28" s="48" t="s">
        <v>47</v>
      </c>
      <c r="B28" s="37"/>
      <c r="C28" s="37"/>
      <c r="D28" s="218"/>
      <c r="E28" s="218"/>
      <c r="F28" s="5"/>
      <c r="G28" s="5"/>
      <c r="H28" s="5"/>
      <c r="I28" s="5"/>
      <c r="J28" s="5"/>
      <c r="K28" s="5"/>
      <c r="L28" s="5"/>
      <c r="M28" s="5"/>
      <c r="N28" s="5"/>
      <c r="O28" s="5"/>
      <c r="P28" s="2"/>
      <c r="Q28" s="2"/>
      <c r="R28" s="2"/>
      <c r="S28" s="2"/>
    </row>
    <row r="29" spans="1:19" ht="15">
      <c r="A29" s="197" t="s">
        <v>178</v>
      </c>
      <c r="B29" s="198"/>
      <c r="C29" s="199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2"/>
      <c r="Q29" s="2"/>
      <c r="R29" s="2"/>
      <c r="S29" s="2"/>
    </row>
    <row r="30" spans="1:19" ht="33" customHeight="1">
      <c r="A30" s="195" t="s">
        <v>27</v>
      </c>
      <c r="B30" s="196"/>
      <c r="C30" s="117">
        <v>0.3</v>
      </c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  <c r="S30" s="2"/>
    </row>
    <row r="31" spans="1:19" ht="15">
      <c r="A31" s="197" t="s">
        <v>28</v>
      </c>
      <c r="B31" s="198"/>
      <c r="C31" s="199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</row>
    <row r="32" spans="1:19" ht="15">
      <c r="A32" s="193" t="s">
        <v>29</v>
      </c>
      <c r="B32" s="194"/>
      <c r="C32" s="116" t="s">
        <v>177</v>
      </c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</row>
    <row r="33" spans="1:19" ht="15">
      <c r="A33" s="193" t="s">
        <v>5</v>
      </c>
      <c r="B33" s="194"/>
      <c r="C33" s="116">
        <v>0.1</v>
      </c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</row>
    <row r="34" spans="1:19" ht="15">
      <c r="A34" s="193" t="s">
        <v>30</v>
      </c>
      <c r="B34" s="194"/>
      <c r="C34" s="116">
        <v>0.1</v>
      </c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2"/>
      <c r="R34" s="2"/>
      <c r="S34" s="2"/>
    </row>
    <row r="35" spans="1:19" ht="15">
      <c r="A35" s="193" t="s">
        <v>181</v>
      </c>
      <c r="B35" s="194"/>
      <c r="C35" s="116">
        <v>0.05</v>
      </c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2"/>
      <c r="Q35" s="2"/>
      <c r="R35" s="2"/>
      <c r="S35" s="2"/>
    </row>
    <row r="36" spans="2:19" ht="15">
      <c r="B36" s="2"/>
      <c r="C36" s="2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Q36" s="2"/>
      <c r="R36" s="2"/>
      <c r="S36" s="2"/>
    </row>
    <row r="37" spans="2:19" ht="15">
      <c r="B37" s="2"/>
      <c r="C37" s="2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Q37" s="2"/>
      <c r="R37" s="2"/>
      <c r="S37" s="2"/>
    </row>
    <row r="38" spans="2:19" ht="15" customHeight="1">
      <c r="B38" s="192" t="s">
        <v>79</v>
      </c>
      <c r="C38" s="192"/>
      <c r="D38" s="192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Q38" s="42"/>
      <c r="R38" s="4"/>
      <c r="S38" s="43"/>
    </row>
    <row r="39" spans="1:19" ht="18" customHeight="1">
      <c r="A39" s="32"/>
      <c r="B39" s="192"/>
      <c r="C39" s="192"/>
      <c r="D39" s="192"/>
      <c r="P39" s="3"/>
      <c r="Q39" s="42"/>
      <c r="R39" s="4"/>
      <c r="S39" s="43"/>
    </row>
    <row r="40" spans="1:19" ht="23.25" customHeight="1">
      <c r="A40" s="32"/>
      <c r="B40" s="192"/>
      <c r="C40" s="192"/>
      <c r="D40" s="192"/>
      <c r="P40" s="3"/>
      <c r="Q40" s="42"/>
      <c r="R40" s="4"/>
      <c r="S40" s="43"/>
    </row>
    <row r="41" spans="1:19" ht="15">
      <c r="A41" s="32"/>
      <c r="B41" s="192"/>
      <c r="C41" s="192"/>
      <c r="D41" s="192"/>
      <c r="P41" s="3"/>
      <c r="Q41" s="42"/>
      <c r="R41" s="4"/>
      <c r="S41" s="43"/>
    </row>
    <row r="42" spans="2:19" ht="15">
      <c r="B42" s="2"/>
      <c r="C42" s="2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Q42" s="42"/>
      <c r="R42" s="4"/>
      <c r="S42" s="43"/>
    </row>
    <row r="43" spans="2:15" ht="15">
      <c r="B43" s="2"/>
      <c r="C43" s="2"/>
      <c r="D43" s="2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mergeCells count="24">
    <mergeCell ref="P13:Q18"/>
    <mergeCell ref="A3:A4"/>
    <mergeCell ref="B3:B4"/>
    <mergeCell ref="C3:C4"/>
    <mergeCell ref="D3:D4"/>
    <mergeCell ref="E3:E4"/>
    <mergeCell ref="F3:F4"/>
    <mergeCell ref="A12:B12"/>
    <mergeCell ref="D12:E12"/>
    <mergeCell ref="O3:O4"/>
    <mergeCell ref="D28:E28"/>
    <mergeCell ref="G3:G4"/>
    <mergeCell ref="H3:H4"/>
    <mergeCell ref="I3:I4"/>
    <mergeCell ref="J3:J4"/>
    <mergeCell ref="K3:N3"/>
    <mergeCell ref="A29:C29"/>
    <mergeCell ref="A30:B30"/>
    <mergeCell ref="B38:D41"/>
    <mergeCell ref="A31:C31"/>
    <mergeCell ref="A32:B32"/>
    <mergeCell ref="A33:B33"/>
    <mergeCell ref="A34:B34"/>
    <mergeCell ref="A35:B3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40"/>
  <sheetViews>
    <sheetView zoomScale="60" zoomScaleNormal="60" zoomScalePageLayoutView="0" workbookViewId="0" topLeftCell="A1">
      <selection activeCell="AB1" sqref="AB1"/>
    </sheetView>
  </sheetViews>
  <sheetFormatPr defaultColWidth="9.140625" defaultRowHeight="15"/>
  <cols>
    <col min="1" max="1" width="32.421875" style="3" customWidth="1"/>
    <col min="2" max="2" width="23.7109375" style="54" customWidth="1"/>
    <col min="3" max="3" width="21.421875" style="54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3.7109375" style="5" customWidth="1"/>
    <col min="16" max="16" width="4.00390625" style="35" customWidth="1"/>
    <col min="17" max="17" width="6.28125" style="36" customWidth="1"/>
    <col min="18" max="18" width="5.421875" style="36" customWidth="1"/>
    <col min="19" max="16384" width="9.140625" style="2" customWidth="1"/>
  </cols>
  <sheetData>
    <row r="1" spans="1:18" ht="36" customHeight="1">
      <c r="A1" s="1" t="s">
        <v>138</v>
      </c>
      <c r="B1" s="2"/>
      <c r="C1" s="2"/>
      <c r="D1" s="2"/>
      <c r="F1" s="2"/>
      <c r="G1" s="2"/>
      <c r="H1" s="2"/>
      <c r="I1" s="2"/>
      <c r="J1" s="2"/>
      <c r="K1" s="2"/>
      <c r="L1" s="2"/>
      <c r="M1" s="5"/>
      <c r="N1" s="5"/>
      <c r="P1" s="2"/>
      <c r="Q1" s="7"/>
      <c r="R1" s="2"/>
    </row>
    <row r="2" spans="1:18" ht="36" customHeight="1">
      <c r="A2" s="1"/>
      <c r="B2" s="2"/>
      <c r="C2" s="2"/>
      <c r="D2" s="92"/>
      <c r="E2" s="92"/>
      <c r="F2" s="92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155" t="s">
        <v>107</v>
      </c>
      <c r="B5" s="200" t="s">
        <v>114</v>
      </c>
      <c r="C5" s="208" t="s">
        <v>8</v>
      </c>
      <c r="D5" s="9">
        <v>1000</v>
      </c>
      <c r="E5" s="9">
        <f>F5/D5</f>
        <v>150</v>
      </c>
      <c r="F5" s="56">
        <v>150000</v>
      </c>
      <c r="G5" s="9">
        <v>1000</v>
      </c>
      <c r="H5" s="93">
        <f>D5/2800</f>
        <v>0.35714285714285715</v>
      </c>
      <c r="I5" s="136" t="s">
        <v>78</v>
      </c>
      <c r="J5" s="22" t="s">
        <v>82</v>
      </c>
      <c r="K5" s="10" t="s">
        <v>180</v>
      </c>
      <c r="L5" s="10" t="s">
        <v>180</v>
      </c>
      <c r="M5" s="10" t="s">
        <v>180</v>
      </c>
      <c r="N5" s="136"/>
    </row>
    <row r="6" spans="1:14" s="11" customFormat="1" ht="51.75" customHeight="1">
      <c r="A6" s="155" t="s">
        <v>103</v>
      </c>
      <c r="B6" s="202"/>
      <c r="C6" s="209"/>
      <c r="D6" s="70">
        <v>2000</v>
      </c>
      <c r="E6" s="70">
        <f>F6/D6</f>
        <v>112.5</v>
      </c>
      <c r="F6" s="72">
        <v>225000</v>
      </c>
      <c r="G6" s="70">
        <v>2000</v>
      </c>
      <c r="H6" s="93">
        <f>D6/2800</f>
        <v>0.7142857142857143</v>
      </c>
      <c r="I6" s="136" t="s">
        <v>78</v>
      </c>
      <c r="J6" s="22" t="s">
        <v>82</v>
      </c>
      <c r="K6" s="10" t="s">
        <v>180</v>
      </c>
      <c r="L6" s="10" t="s">
        <v>180</v>
      </c>
      <c r="M6" s="10" t="s">
        <v>180</v>
      </c>
      <c r="N6" s="151"/>
    </row>
    <row r="7" spans="1:14" s="11" customFormat="1" ht="4.5" customHeight="1">
      <c r="A7" s="135"/>
      <c r="B7" s="73"/>
      <c r="C7" s="144"/>
      <c r="D7" s="73"/>
      <c r="E7" s="73"/>
      <c r="F7" s="73"/>
      <c r="G7" s="181"/>
      <c r="H7" s="28"/>
      <c r="I7" s="140"/>
      <c r="J7" s="28"/>
      <c r="K7" s="29"/>
      <c r="L7" s="29"/>
      <c r="M7" s="29"/>
      <c r="N7" s="140"/>
    </row>
    <row r="8" spans="1:14" s="11" customFormat="1" ht="51.75" customHeight="1">
      <c r="A8" s="155" t="s">
        <v>107</v>
      </c>
      <c r="B8" s="200" t="s">
        <v>10</v>
      </c>
      <c r="C8" s="208" t="s">
        <v>168</v>
      </c>
      <c r="D8" s="9">
        <v>1000</v>
      </c>
      <c r="E8" s="9">
        <f>F8/D8</f>
        <v>200</v>
      </c>
      <c r="F8" s="72">
        <v>200000</v>
      </c>
      <c r="G8" s="9">
        <v>1000</v>
      </c>
      <c r="H8" s="93">
        <f>D8/2800</f>
        <v>0.35714285714285715</v>
      </c>
      <c r="I8" s="136" t="s">
        <v>78</v>
      </c>
      <c r="J8" s="22" t="s">
        <v>82</v>
      </c>
      <c r="K8" s="10" t="s">
        <v>180</v>
      </c>
      <c r="L8" s="10" t="s">
        <v>180</v>
      </c>
      <c r="M8" s="10" t="s">
        <v>180</v>
      </c>
      <c r="N8" s="151"/>
    </row>
    <row r="9" spans="1:14" s="11" customFormat="1" ht="51.75" customHeight="1">
      <c r="A9" s="155" t="s">
        <v>103</v>
      </c>
      <c r="B9" s="202"/>
      <c r="C9" s="217"/>
      <c r="D9" s="70">
        <v>2000</v>
      </c>
      <c r="E9" s="70">
        <f>F9/D9</f>
        <v>150</v>
      </c>
      <c r="F9" s="56">
        <v>300000</v>
      </c>
      <c r="G9" s="70">
        <v>2000</v>
      </c>
      <c r="H9" s="93">
        <f>D9/2800</f>
        <v>0.7142857142857143</v>
      </c>
      <c r="I9" s="136" t="s">
        <v>78</v>
      </c>
      <c r="J9" s="22" t="s">
        <v>82</v>
      </c>
      <c r="K9" s="10" t="s">
        <v>180</v>
      </c>
      <c r="L9" s="10" t="s">
        <v>180</v>
      </c>
      <c r="M9" s="10" t="s">
        <v>180</v>
      </c>
      <c r="N9" s="151"/>
    </row>
    <row r="10" spans="1:18" ht="20.25" customHeight="1">
      <c r="A10" s="13"/>
      <c r="B10" s="15"/>
      <c r="C10" s="15"/>
      <c r="D10" s="12"/>
      <c r="E10" s="12"/>
      <c r="F10" s="12"/>
      <c r="G10" s="30"/>
      <c r="H10" s="30"/>
      <c r="I10" s="30"/>
      <c r="J10" s="30"/>
      <c r="K10" s="24"/>
      <c r="L10" s="24"/>
      <c r="M10" s="24"/>
      <c r="N10" s="30"/>
      <c r="O10" s="2"/>
      <c r="P10" s="2"/>
      <c r="Q10" s="2"/>
      <c r="R10" s="2"/>
    </row>
    <row r="11" spans="1:18" ht="15">
      <c r="A11" s="32" t="s">
        <v>46</v>
      </c>
      <c r="B11" s="33"/>
      <c r="C11" s="33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P11" s="2"/>
      <c r="Q11" s="7"/>
      <c r="R11" s="2"/>
    </row>
    <row r="12" spans="1:18" ht="15">
      <c r="A12" s="37"/>
      <c r="B12" s="37"/>
      <c r="C12" s="37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P12" s="2"/>
      <c r="Q12" s="7"/>
      <c r="R12" s="2"/>
    </row>
    <row r="13" spans="2:18" ht="15">
      <c r="B13" s="2"/>
      <c r="C13" s="2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P13" s="2"/>
      <c r="Q13" s="2"/>
      <c r="R13" s="2"/>
    </row>
    <row r="14" spans="1:18" ht="60" customHeight="1">
      <c r="A14" s="206" t="s">
        <v>12</v>
      </c>
      <c r="B14" s="206"/>
      <c r="C14" s="81"/>
      <c r="D14" s="218"/>
      <c r="E14" s="218"/>
      <c r="F14" s="5"/>
      <c r="G14" s="5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</row>
    <row r="15" spans="1:18" ht="29.25" customHeight="1">
      <c r="A15" s="38" t="s">
        <v>13</v>
      </c>
      <c r="B15" s="39" t="s">
        <v>14</v>
      </c>
      <c r="C15" s="78"/>
      <c r="D15" s="78"/>
      <c r="E15" s="5"/>
      <c r="F15" s="5"/>
      <c r="G15" s="5"/>
      <c r="H15" s="5"/>
      <c r="I15" s="5"/>
      <c r="J15" s="5"/>
      <c r="K15" s="5"/>
      <c r="L15" s="5"/>
      <c r="M15" s="5"/>
      <c r="N15" s="5"/>
      <c r="O15" s="219"/>
      <c r="P15" s="219"/>
      <c r="Q15" s="2"/>
      <c r="R15" s="2"/>
    </row>
    <row r="16" spans="1:18" ht="15" customHeight="1">
      <c r="A16" s="40" t="s">
        <v>15</v>
      </c>
      <c r="B16" s="41">
        <v>0.6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219"/>
      <c r="P16" s="219"/>
      <c r="Q16" s="2"/>
      <c r="R16" s="2"/>
    </row>
    <row r="17" spans="1:18" ht="15">
      <c r="A17" s="40" t="s">
        <v>16</v>
      </c>
      <c r="B17" s="41">
        <v>0.7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219"/>
      <c r="P17" s="219"/>
      <c r="Q17" s="2"/>
      <c r="R17" s="2"/>
    </row>
    <row r="18" spans="1:18" ht="15">
      <c r="A18" s="40" t="s">
        <v>17</v>
      </c>
      <c r="B18" s="41">
        <v>1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219"/>
      <c r="P18" s="219"/>
      <c r="Q18" s="2"/>
      <c r="R18" s="2"/>
    </row>
    <row r="19" spans="1:18" ht="15">
      <c r="A19" s="40" t="s">
        <v>18</v>
      </c>
      <c r="B19" s="41">
        <v>1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219"/>
      <c r="P19" s="219"/>
      <c r="Q19" s="2"/>
      <c r="R19" s="2"/>
    </row>
    <row r="20" spans="1:18" ht="15">
      <c r="A20" s="40" t="s">
        <v>19</v>
      </c>
      <c r="B20" s="41">
        <v>1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219"/>
      <c r="P20" s="219"/>
      <c r="Q20" s="2"/>
      <c r="R20" s="2"/>
    </row>
    <row r="21" spans="1:18" ht="15">
      <c r="A21" s="40" t="s">
        <v>20</v>
      </c>
      <c r="B21" s="41">
        <v>1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3"/>
      <c r="Q21" s="2"/>
      <c r="R21" s="2"/>
    </row>
    <row r="22" spans="1:18" ht="15">
      <c r="A22" s="40" t="s">
        <v>21</v>
      </c>
      <c r="B22" s="41">
        <v>0.7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3"/>
      <c r="Q22" s="2"/>
      <c r="R22" s="2"/>
    </row>
    <row r="23" spans="1:18" ht="15">
      <c r="A23" s="40" t="s">
        <v>22</v>
      </c>
      <c r="B23" s="41">
        <v>0.7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3"/>
      <c r="Q23" s="2"/>
      <c r="R23" s="2"/>
    </row>
    <row r="24" spans="1:18" ht="15">
      <c r="A24" s="40" t="s">
        <v>23</v>
      </c>
      <c r="B24" s="41">
        <v>1.25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3"/>
      <c r="Q24" s="2"/>
      <c r="R24" s="2"/>
    </row>
    <row r="25" spans="1:18" ht="15">
      <c r="A25" s="40" t="s">
        <v>24</v>
      </c>
      <c r="B25" s="41">
        <v>1.3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  <c r="P25" s="43"/>
      <c r="Q25" s="2"/>
      <c r="R25" s="2"/>
    </row>
    <row r="26" spans="1:18" ht="15">
      <c r="A26" s="40" t="s">
        <v>25</v>
      </c>
      <c r="B26" s="41">
        <v>1.3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  <c r="P26" s="43"/>
      <c r="Q26" s="2"/>
      <c r="R26" s="2"/>
    </row>
    <row r="27" spans="1:18" ht="15">
      <c r="A27" s="40" t="s">
        <v>26</v>
      </c>
      <c r="B27" s="41">
        <v>1.3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  <c r="P27" s="43"/>
      <c r="Q27" s="2"/>
      <c r="R27" s="2"/>
    </row>
    <row r="28" spans="1:18" ht="15">
      <c r="A28" s="44"/>
      <c r="B28" s="45"/>
      <c r="C28" s="45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4"/>
      <c r="P28" s="43"/>
      <c r="Q28" s="2"/>
      <c r="R28" s="2"/>
    </row>
    <row r="29" spans="1:18" ht="15">
      <c r="A29" s="46"/>
      <c r="B29" s="47"/>
      <c r="C29" s="47"/>
      <c r="D29" s="2"/>
      <c r="E29" s="3"/>
      <c r="F29" s="5"/>
      <c r="G29" s="5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</row>
    <row r="30" spans="1:18" ht="15">
      <c r="A30" s="48" t="s">
        <v>47</v>
      </c>
      <c r="B30" s="37"/>
      <c r="C30" s="37"/>
      <c r="D30" s="218"/>
      <c r="E30" s="218"/>
      <c r="F30" s="5"/>
      <c r="G30" s="5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</row>
    <row r="31" spans="1:18" ht="15">
      <c r="A31" s="197" t="s">
        <v>178</v>
      </c>
      <c r="B31" s="198"/>
      <c r="C31" s="199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</row>
    <row r="32" spans="1:18" ht="33" customHeight="1">
      <c r="A32" s="195" t="s">
        <v>27</v>
      </c>
      <c r="B32" s="196"/>
      <c r="C32" s="117">
        <v>0.3</v>
      </c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</row>
    <row r="33" spans="2:18" ht="15">
      <c r="B33" s="2"/>
      <c r="C33" s="2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P33" s="2"/>
      <c r="Q33" s="2"/>
      <c r="R33" s="2"/>
    </row>
    <row r="34" spans="2:18" ht="15">
      <c r="B34" s="2"/>
      <c r="C34" s="2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P34" s="2"/>
      <c r="Q34" s="2"/>
      <c r="R34" s="2"/>
    </row>
    <row r="35" spans="2:18" ht="15" customHeight="1">
      <c r="B35" s="192" t="s">
        <v>79</v>
      </c>
      <c r="C35" s="192"/>
      <c r="D35" s="192"/>
      <c r="E35" s="4"/>
      <c r="F35" s="5"/>
      <c r="G35" s="5"/>
      <c r="H35" s="5"/>
      <c r="I35" s="5"/>
      <c r="J35" s="5"/>
      <c r="K35" s="5"/>
      <c r="L35" s="5"/>
      <c r="M35" s="5"/>
      <c r="N35" s="5"/>
      <c r="P35" s="42"/>
      <c r="Q35" s="4"/>
      <c r="R35" s="43"/>
    </row>
    <row r="36" spans="1:18" ht="18" customHeight="1">
      <c r="A36" s="32"/>
      <c r="B36" s="192"/>
      <c r="C36" s="192"/>
      <c r="D36" s="192"/>
      <c r="O36" s="3"/>
      <c r="P36" s="42"/>
      <c r="Q36" s="4"/>
      <c r="R36" s="43"/>
    </row>
    <row r="37" spans="1:18" ht="23.25" customHeight="1">
      <c r="A37" s="32"/>
      <c r="B37" s="192"/>
      <c r="C37" s="192"/>
      <c r="D37" s="192"/>
      <c r="O37" s="3"/>
      <c r="P37" s="42"/>
      <c r="Q37" s="4"/>
      <c r="R37" s="43"/>
    </row>
    <row r="38" spans="1:18" ht="15">
      <c r="A38" s="32"/>
      <c r="B38" s="192"/>
      <c r="C38" s="192"/>
      <c r="D38" s="192"/>
      <c r="O38" s="3"/>
      <c r="P38" s="42"/>
      <c r="Q38" s="4"/>
      <c r="R38" s="43"/>
    </row>
    <row r="39" spans="2:18" ht="15">
      <c r="B39" s="2"/>
      <c r="C39" s="2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P39" s="42"/>
      <c r="Q39" s="4"/>
      <c r="R39" s="43"/>
    </row>
    <row r="40" spans="2:14" ht="15">
      <c r="B40" s="2"/>
      <c r="C40" s="2"/>
      <c r="D40" s="2"/>
      <c r="E40" s="3"/>
      <c r="F40" s="5"/>
      <c r="G40" s="5"/>
      <c r="H40" s="5"/>
      <c r="I40" s="5"/>
      <c r="J40" s="5"/>
      <c r="K40" s="5"/>
      <c r="L40" s="5"/>
      <c r="M40" s="5"/>
      <c r="N40" s="5"/>
    </row>
  </sheetData>
  <sheetProtection/>
  <mergeCells count="23">
    <mergeCell ref="A3:A4"/>
    <mergeCell ref="B3:B4"/>
    <mergeCell ref="C3:C4"/>
    <mergeCell ref="D3:D4"/>
    <mergeCell ref="E3:E4"/>
    <mergeCell ref="F3:F4"/>
    <mergeCell ref="O15:P20"/>
    <mergeCell ref="G3:G4"/>
    <mergeCell ref="H3:H4"/>
    <mergeCell ref="I3:I4"/>
    <mergeCell ref="J3:J4"/>
    <mergeCell ref="K3:M3"/>
    <mergeCell ref="N3:N4"/>
    <mergeCell ref="A31:C31"/>
    <mergeCell ref="A32:B32"/>
    <mergeCell ref="B35:D38"/>
    <mergeCell ref="B8:B9"/>
    <mergeCell ref="C8:C9"/>
    <mergeCell ref="B5:B6"/>
    <mergeCell ref="C5:C6"/>
    <mergeCell ref="A14:B14"/>
    <mergeCell ref="D14:E14"/>
    <mergeCell ref="D30:E30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40"/>
  <sheetViews>
    <sheetView zoomScale="60" zoomScaleNormal="60" zoomScalePageLayoutView="0" workbookViewId="0" topLeftCell="A1">
      <selection activeCell="AB1" sqref="AB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3.7109375" style="5" customWidth="1"/>
    <col min="16" max="16" width="4.00390625" style="35" customWidth="1"/>
    <col min="17" max="17" width="6.28125" style="36" customWidth="1"/>
    <col min="18" max="18" width="5.421875" style="36" customWidth="1"/>
    <col min="19" max="16384" width="9.140625" style="2" customWidth="1"/>
  </cols>
  <sheetData>
    <row r="1" spans="1:18" ht="36" customHeight="1">
      <c r="A1" s="1" t="s">
        <v>61</v>
      </c>
      <c r="D1" s="2"/>
      <c r="F1" s="2"/>
      <c r="G1" s="2"/>
      <c r="H1" s="2"/>
      <c r="I1" s="2"/>
      <c r="J1" s="2"/>
      <c r="K1" s="2"/>
      <c r="L1" s="2"/>
      <c r="M1" s="5"/>
      <c r="N1" s="5"/>
      <c r="P1" s="2"/>
      <c r="Q1" s="7"/>
      <c r="R1" s="2"/>
    </row>
    <row r="2" spans="1:18" ht="36" customHeight="1">
      <c r="A2" s="1"/>
      <c r="D2" s="207"/>
      <c r="E2" s="207"/>
      <c r="F2" s="207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57" customFormat="1" ht="51.75" customHeight="1">
      <c r="A5" s="149" t="s">
        <v>9</v>
      </c>
      <c r="B5" s="63" t="s">
        <v>114</v>
      </c>
      <c r="C5" s="134" t="s">
        <v>8</v>
      </c>
      <c r="D5" s="22">
        <v>1</v>
      </c>
      <c r="E5" s="9">
        <f>F5/D5</f>
        <v>50</v>
      </c>
      <c r="F5" s="21">
        <v>50</v>
      </c>
      <c r="G5" s="9">
        <v>1000</v>
      </c>
      <c r="H5" s="95">
        <f>100/G5</f>
        <v>0.1</v>
      </c>
      <c r="I5" s="150" t="s">
        <v>78</v>
      </c>
      <c r="J5" s="99" t="s">
        <v>82</v>
      </c>
      <c r="K5" s="10" t="s">
        <v>180</v>
      </c>
      <c r="L5" s="10" t="s">
        <v>180</v>
      </c>
      <c r="M5" s="10" t="s">
        <v>180</v>
      </c>
      <c r="N5" s="151" t="s">
        <v>81</v>
      </c>
    </row>
    <row r="6" spans="1:18" ht="20.25" customHeight="1">
      <c r="A6" s="13"/>
      <c r="B6" s="13"/>
      <c r="C6" s="13"/>
      <c r="D6" s="79"/>
      <c r="E6" s="79"/>
      <c r="F6" s="79"/>
      <c r="G6" s="74"/>
      <c r="H6" s="74"/>
      <c r="I6" s="74"/>
      <c r="J6" s="74"/>
      <c r="K6" s="24"/>
      <c r="L6" s="24"/>
      <c r="M6" s="24"/>
      <c r="N6" s="74"/>
      <c r="O6" s="2"/>
      <c r="P6" s="2"/>
      <c r="Q6" s="2"/>
      <c r="R6" s="2"/>
    </row>
    <row r="7" spans="1:18" ht="15">
      <c r="A7" s="32" t="s">
        <v>46</v>
      </c>
      <c r="B7" s="33"/>
      <c r="C7" s="33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P7" s="2"/>
      <c r="Q7" s="7"/>
      <c r="R7" s="2"/>
    </row>
    <row r="8" spans="1:18" ht="15">
      <c r="A8" s="37"/>
      <c r="B8" s="37"/>
      <c r="C8" s="37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P8" s="2"/>
      <c r="Q8" s="7"/>
      <c r="R8" s="2"/>
    </row>
    <row r="9" spans="4:18" ht="15">
      <c r="D9" s="4"/>
      <c r="E9" s="4"/>
      <c r="F9" s="5"/>
      <c r="G9" s="5"/>
      <c r="H9" s="5"/>
      <c r="I9" s="5"/>
      <c r="J9" s="5"/>
      <c r="K9" s="5"/>
      <c r="L9" s="5"/>
      <c r="M9" s="5"/>
      <c r="N9" s="5"/>
      <c r="P9" s="2"/>
      <c r="Q9" s="2"/>
      <c r="R9" s="2"/>
    </row>
    <row r="10" spans="1:18" ht="60" customHeight="1">
      <c r="A10" s="206" t="s">
        <v>12</v>
      </c>
      <c r="B10" s="206"/>
      <c r="C10" s="81"/>
      <c r="D10" s="218"/>
      <c r="E10" s="218"/>
      <c r="F10" s="5"/>
      <c r="G10" s="5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</row>
    <row r="11" spans="1:18" ht="29.25" customHeight="1">
      <c r="A11" s="38" t="s">
        <v>13</v>
      </c>
      <c r="B11" s="39" t="s">
        <v>14</v>
      </c>
      <c r="C11" s="78"/>
      <c r="D11" s="78"/>
      <c r="E11" s="5"/>
      <c r="F11" s="5"/>
      <c r="G11" s="5"/>
      <c r="H11" s="5"/>
      <c r="I11" s="5"/>
      <c r="J11" s="5"/>
      <c r="K11" s="5"/>
      <c r="L11" s="5"/>
      <c r="M11" s="5"/>
      <c r="N11" s="5"/>
      <c r="O11" s="219"/>
      <c r="P11" s="219"/>
      <c r="Q11" s="2"/>
      <c r="R11" s="2"/>
    </row>
    <row r="12" spans="1:18" ht="15" customHeight="1">
      <c r="A12" s="40" t="s">
        <v>15</v>
      </c>
      <c r="B12" s="41">
        <v>0.6</v>
      </c>
      <c r="C12" s="45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219"/>
      <c r="P12" s="219"/>
      <c r="Q12" s="2"/>
      <c r="R12" s="2"/>
    </row>
    <row r="13" spans="1:18" ht="15">
      <c r="A13" s="40" t="s">
        <v>16</v>
      </c>
      <c r="B13" s="41">
        <v>0.7</v>
      </c>
      <c r="C13" s="45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219"/>
      <c r="P13" s="219"/>
      <c r="Q13" s="2"/>
      <c r="R13" s="2"/>
    </row>
    <row r="14" spans="1:18" ht="15">
      <c r="A14" s="40" t="s">
        <v>17</v>
      </c>
      <c r="B14" s="41">
        <v>1</v>
      </c>
      <c r="C14" s="4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19"/>
      <c r="P14" s="219"/>
      <c r="Q14" s="2"/>
      <c r="R14" s="2"/>
    </row>
    <row r="15" spans="1:18" ht="15">
      <c r="A15" s="40" t="s">
        <v>18</v>
      </c>
      <c r="B15" s="41">
        <v>1</v>
      </c>
      <c r="C15" s="4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219"/>
      <c r="P15" s="219"/>
      <c r="Q15" s="2"/>
      <c r="R15" s="2"/>
    </row>
    <row r="16" spans="1:18" ht="15">
      <c r="A16" s="40" t="s">
        <v>19</v>
      </c>
      <c r="B16" s="41">
        <v>1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219"/>
      <c r="P16" s="219"/>
      <c r="Q16" s="2"/>
      <c r="R16" s="2"/>
    </row>
    <row r="17" spans="1:18" ht="15">
      <c r="A17" s="40" t="s">
        <v>20</v>
      </c>
      <c r="B17" s="41">
        <v>1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 s="43"/>
      <c r="Q17" s="2"/>
      <c r="R17" s="2"/>
    </row>
    <row r="18" spans="1:18" ht="15">
      <c r="A18" s="40" t="s">
        <v>21</v>
      </c>
      <c r="B18" s="41">
        <v>0.7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  <c r="P18" s="43"/>
      <c r="Q18" s="2"/>
      <c r="R18" s="2"/>
    </row>
    <row r="19" spans="1:18" ht="15">
      <c r="A19" s="40" t="s">
        <v>22</v>
      </c>
      <c r="B19" s="41">
        <v>0.7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43"/>
      <c r="Q19" s="2"/>
      <c r="R19" s="2"/>
    </row>
    <row r="20" spans="1:18" ht="15">
      <c r="A20" s="40" t="s">
        <v>23</v>
      </c>
      <c r="B20" s="41">
        <v>1.25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  <c r="P20" s="43"/>
      <c r="Q20" s="2"/>
      <c r="R20" s="2"/>
    </row>
    <row r="21" spans="1:18" ht="15">
      <c r="A21" s="40" t="s">
        <v>24</v>
      </c>
      <c r="B21" s="41">
        <v>1.3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3"/>
      <c r="Q21" s="2"/>
      <c r="R21" s="2"/>
    </row>
    <row r="22" spans="1:18" ht="15">
      <c r="A22" s="40" t="s">
        <v>25</v>
      </c>
      <c r="B22" s="41">
        <v>1.3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3"/>
      <c r="Q22" s="2"/>
      <c r="R22" s="2"/>
    </row>
    <row r="23" spans="1:18" ht="15">
      <c r="A23" s="40" t="s">
        <v>26</v>
      </c>
      <c r="B23" s="41">
        <v>1.3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3"/>
      <c r="Q23" s="2"/>
      <c r="R23" s="2"/>
    </row>
    <row r="24" spans="1:18" ht="15">
      <c r="A24" s="44"/>
      <c r="B24" s="45"/>
      <c r="C24" s="45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4"/>
      <c r="P24" s="43"/>
      <c r="Q24" s="2"/>
      <c r="R24" s="2"/>
    </row>
    <row r="25" spans="1:18" ht="15">
      <c r="A25" s="46"/>
      <c r="B25" s="47"/>
      <c r="C25" s="47"/>
      <c r="D25" s="2"/>
      <c r="E25" s="3"/>
      <c r="F25" s="5"/>
      <c r="G25" s="5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</row>
    <row r="26" spans="1:18" ht="15">
      <c r="A26" s="48" t="s">
        <v>47</v>
      </c>
      <c r="B26" s="37"/>
      <c r="C26" s="37"/>
      <c r="D26" s="218"/>
      <c r="E26" s="218"/>
      <c r="F26" s="5"/>
      <c r="G26" s="5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</row>
    <row r="27" spans="1:18" ht="15">
      <c r="A27" s="197" t="s">
        <v>178</v>
      </c>
      <c r="B27" s="198"/>
      <c r="C27" s="199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</row>
    <row r="28" spans="1:18" ht="33" customHeight="1">
      <c r="A28" s="195" t="s">
        <v>27</v>
      </c>
      <c r="B28" s="196"/>
      <c r="C28" s="117">
        <v>0.3</v>
      </c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</row>
    <row r="29" spans="4:18" ht="15"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P29" s="2"/>
      <c r="Q29" s="2"/>
      <c r="R29" s="2"/>
    </row>
    <row r="30" spans="4:18" ht="15"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P30" s="2"/>
      <c r="Q30" s="2"/>
      <c r="R30" s="2"/>
    </row>
    <row r="31" spans="1:16" s="88" customFormat="1" ht="15" customHeight="1">
      <c r="A31" s="203" t="s">
        <v>48</v>
      </c>
      <c r="B31" s="204"/>
      <c r="C31" s="204"/>
      <c r="D31" s="204"/>
      <c r="E31" s="204"/>
      <c r="F31" s="204"/>
      <c r="G31" s="205"/>
      <c r="H31" s="53"/>
      <c r="I31" s="53"/>
      <c r="J31" s="53"/>
      <c r="K31" s="53"/>
      <c r="L31" s="53"/>
      <c r="M31" s="53"/>
      <c r="N31" s="53"/>
      <c r="O31" s="53"/>
      <c r="P31" s="131"/>
    </row>
    <row r="32" spans="1:16" s="88" customFormat="1" ht="15">
      <c r="A32" s="160" t="s">
        <v>31</v>
      </c>
      <c r="B32" s="133"/>
      <c r="C32" s="133"/>
      <c r="D32" s="161"/>
      <c r="E32" s="161"/>
      <c r="F32" s="162"/>
      <c r="G32" s="163"/>
      <c r="H32" s="164"/>
      <c r="I32" s="164"/>
      <c r="J32" s="164"/>
      <c r="K32" s="164"/>
      <c r="L32" s="164"/>
      <c r="M32" s="164"/>
      <c r="N32" s="164"/>
      <c r="O32" s="164"/>
      <c r="P32" s="53"/>
    </row>
    <row r="33" spans="4:18" ht="15"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P33" s="2"/>
      <c r="Q33" s="2"/>
      <c r="R33" s="2"/>
    </row>
    <row r="34" spans="4:18" ht="15"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P34" s="2"/>
      <c r="Q34" s="2"/>
      <c r="R34" s="2"/>
    </row>
    <row r="35" spans="2:18" ht="15" customHeight="1">
      <c r="B35" s="192" t="s">
        <v>79</v>
      </c>
      <c r="C35" s="192"/>
      <c r="D35" s="192"/>
      <c r="E35" s="4"/>
      <c r="F35" s="5"/>
      <c r="G35" s="5"/>
      <c r="H35" s="5"/>
      <c r="I35" s="5"/>
      <c r="J35" s="5"/>
      <c r="K35" s="5"/>
      <c r="L35" s="5"/>
      <c r="M35" s="5"/>
      <c r="N35" s="5"/>
      <c r="P35" s="42"/>
      <c r="Q35" s="4"/>
      <c r="R35" s="43"/>
    </row>
    <row r="36" spans="1:18" ht="18" customHeight="1">
      <c r="A36" s="32"/>
      <c r="B36" s="192"/>
      <c r="C36" s="192"/>
      <c r="D36" s="192"/>
      <c r="O36" s="3"/>
      <c r="P36" s="42"/>
      <c r="Q36" s="4"/>
      <c r="R36" s="43"/>
    </row>
    <row r="37" spans="1:18" ht="23.25" customHeight="1">
      <c r="A37" s="32"/>
      <c r="B37" s="192"/>
      <c r="C37" s="192"/>
      <c r="D37" s="192"/>
      <c r="O37" s="3"/>
      <c r="P37" s="42"/>
      <c r="Q37" s="4"/>
      <c r="R37" s="43"/>
    </row>
    <row r="38" spans="1:18" ht="15">
      <c r="A38" s="32"/>
      <c r="B38" s="192"/>
      <c r="C38" s="192"/>
      <c r="D38" s="192"/>
      <c r="O38" s="3"/>
      <c r="P38" s="42"/>
      <c r="Q38" s="4"/>
      <c r="R38" s="43"/>
    </row>
    <row r="39" spans="4:18" ht="15"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P39" s="42"/>
      <c r="Q39" s="4"/>
      <c r="R39" s="43"/>
    </row>
    <row r="40" spans="4:14" ht="15">
      <c r="D40" s="2"/>
      <c r="E40" s="3"/>
      <c r="F40" s="5"/>
      <c r="G40" s="5"/>
      <c r="H40" s="5"/>
      <c r="I40" s="5"/>
      <c r="J40" s="5"/>
      <c r="K40" s="5"/>
      <c r="L40" s="5"/>
      <c r="M40" s="5"/>
      <c r="N40" s="5"/>
    </row>
  </sheetData>
  <sheetProtection/>
  <mergeCells count="21">
    <mergeCell ref="J3:J4"/>
    <mergeCell ref="H3:H4"/>
    <mergeCell ref="B35:D38"/>
    <mergeCell ref="A28:B28"/>
    <mergeCell ref="A31:G31"/>
    <mergeCell ref="N3:N4"/>
    <mergeCell ref="F3:F4"/>
    <mergeCell ref="D3:D4"/>
    <mergeCell ref="A3:A4"/>
    <mergeCell ref="A27:C27"/>
    <mergeCell ref="B3:B4"/>
    <mergeCell ref="C3:C4"/>
    <mergeCell ref="D2:F2"/>
    <mergeCell ref="D26:E26"/>
    <mergeCell ref="A10:B10"/>
    <mergeCell ref="I3:I4"/>
    <mergeCell ref="O11:P16"/>
    <mergeCell ref="K3:M3"/>
    <mergeCell ref="G3:G4"/>
    <mergeCell ref="E3:E4"/>
    <mergeCell ref="D10:E10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45"/>
  <sheetViews>
    <sheetView zoomScale="60" zoomScaleNormal="60" zoomScalePageLayoutView="0" workbookViewId="0" topLeftCell="A1">
      <selection activeCell="Z1" sqref="Z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4.00390625" style="3" bestFit="1" customWidth="1"/>
    <col min="15" max="15" width="30.140625" style="3" customWidth="1"/>
    <col min="16" max="16" width="13.7109375" style="5" customWidth="1"/>
    <col min="17" max="17" width="4.00390625" style="35" customWidth="1"/>
    <col min="18" max="18" width="6.28125" style="36" customWidth="1"/>
    <col min="19" max="19" width="5.421875" style="36" customWidth="1"/>
    <col min="20" max="16384" width="9.140625" style="2" customWidth="1"/>
  </cols>
  <sheetData>
    <row r="1" spans="1:19" ht="36" customHeight="1">
      <c r="A1" s="1" t="s">
        <v>62</v>
      </c>
      <c r="D1" s="2"/>
      <c r="F1" s="2"/>
      <c r="G1" s="2"/>
      <c r="H1" s="2"/>
      <c r="I1" s="2"/>
      <c r="J1" s="2"/>
      <c r="K1" s="2"/>
      <c r="L1" s="2"/>
      <c r="M1" s="5"/>
      <c r="N1" s="2"/>
      <c r="O1" s="5"/>
      <c r="Q1" s="2"/>
      <c r="R1" s="7"/>
      <c r="S1" s="2"/>
    </row>
    <row r="2" spans="1:19" ht="36" customHeight="1">
      <c r="A2" s="1"/>
      <c r="D2" s="207"/>
      <c r="E2" s="207"/>
      <c r="F2" s="207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  <c r="S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57" customFormat="1" ht="51.75" customHeight="1">
      <c r="A5" s="149" t="s">
        <v>9</v>
      </c>
      <c r="B5" s="63" t="s">
        <v>114</v>
      </c>
      <c r="C5" s="134" t="s">
        <v>8</v>
      </c>
      <c r="D5" s="22">
        <v>1</v>
      </c>
      <c r="E5" s="9">
        <f>F5/D5</f>
        <v>100</v>
      </c>
      <c r="F5" s="21">
        <v>100</v>
      </c>
      <c r="G5" s="9">
        <v>1400</v>
      </c>
      <c r="H5" s="95">
        <f>100/G5</f>
        <v>0.07142857142857142</v>
      </c>
      <c r="I5" s="150" t="s">
        <v>78</v>
      </c>
      <c r="J5" s="99" t="s">
        <v>82</v>
      </c>
      <c r="K5" s="10" t="s">
        <v>11</v>
      </c>
      <c r="L5" s="10" t="s">
        <v>11</v>
      </c>
      <c r="M5" s="10" t="s">
        <v>11</v>
      </c>
      <c r="N5" s="10" t="s">
        <v>11</v>
      </c>
      <c r="O5" s="151" t="s">
        <v>81</v>
      </c>
    </row>
    <row r="6" spans="1:19" ht="20.25" customHeight="1">
      <c r="A6" s="13"/>
      <c r="B6" s="13"/>
      <c r="C6" s="13"/>
      <c r="D6" s="79"/>
      <c r="E6" s="79"/>
      <c r="F6" s="79"/>
      <c r="G6" s="74"/>
      <c r="H6" s="74"/>
      <c r="I6" s="74"/>
      <c r="J6" s="74"/>
      <c r="K6" s="24"/>
      <c r="L6" s="24"/>
      <c r="M6" s="24"/>
      <c r="N6" s="24"/>
      <c r="O6" s="74"/>
      <c r="P6" s="2"/>
      <c r="Q6" s="2"/>
      <c r="R6" s="2"/>
      <c r="S6" s="2"/>
    </row>
    <row r="7" spans="1:19" ht="15">
      <c r="A7" s="32" t="s">
        <v>46</v>
      </c>
      <c r="B7" s="33"/>
      <c r="C7" s="33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Q7" s="2"/>
      <c r="R7" s="7"/>
      <c r="S7" s="2"/>
    </row>
    <row r="8" spans="1:19" ht="15">
      <c r="A8" s="37"/>
      <c r="B8" s="37"/>
      <c r="C8" s="37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Q8" s="2"/>
      <c r="R8" s="7"/>
      <c r="S8" s="2"/>
    </row>
    <row r="9" spans="4:19" ht="15"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Q9" s="2"/>
      <c r="R9" s="2"/>
      <c r="S9" s="2"/>
    </row>
    <row r="10" spans="1:19" ht="60" customHeight="1">
      <c r="A10" s="206" t="s">
        <v>12</v>
      </c>
      <c r="B10" s="206"/>
      <c r="C10" s="81"/>
      <c r="D10" s="218"/>
      <c r="E10" s="218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  <c r="Q10" s="2"/>
      <c r="R10" s="2"/>
      <c r="S10" s="2"/>
    </row>
    <row r="11" spans="1:19" ht="29.25" customHeight="1">
      <c r="A11" s="38" t="s">
        <v>13</v>
      </c>
      <c r="B11" s="39" t="s">
        <v>14</v>
      </c>
      <c r="C11" s="78"/>
      <c r="D11" s="7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19"/>
      <c r="Q11" s="219"/>
      <c r="R11" s="2"/>
      <c r="S11" s="2"/>
    </row>
    <row r="12" spans="1:19" ht="15" customHeight="1">
      <c r="A12" s="40" t="s">
        <v>15</v>
      </c>
      <c r="B12" s="41">
        <v>0.6</v>
      </c>
      <c r="C12" s="45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19"/>
      <c r="Q12" s="219"/>
      <c r="R12" s="2"/>
      <c r="S12" s="2"/>
    </row>
    <row r="13" spans="1:19" ht="15">
      <c r="A13" s="40" t="s">
        <v>16</v>
      </c>
      <c r="B13" s="41">
        <v>0.7</v>
      </c>
      <c r="C13" s="45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19"/>
      <c r="Q13" s="219"/>
      <c r="R13" s="2"/>
      <c r="S13" s="2"/>
    </row>
    <row r="14" spans="1:19" ht="15">
      <c r="A14" s="40" t="s">
        <v>17</v>
      </c>
      <c r="B14" s="41">
        <v>1</v>
      </c>
      <c r="C14" s="4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19"/>
      <c r="Q14" s="219"/>
      <c r="R14" s="2"/>
      <c r="S14" s="2"/>
    </row>
    <row r="15" spans="1:19" ht="15">
      <c r="A15" s="40" t="s">
        <v>18</v>
      </c>
      <c r="B15" s="41">
        <v>1</v>
      </c>
      <c r="C15" s="4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19"/>
      <c r="Q15" s="219"/>
      <c r="R15" s="2"/>
      <c r="S15" s="2"/>
    </row>
    <row r="16" spans="1:19" ht="15">
      <c r="A16" s="40" t="s">
        <v>19</v>
      </c>
      <c r="B16" s="41">
        <v>1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19"/>
      <c r="Q16" s="219"/>
      <c r="R16" s="2"/>
      <c r="S16" s="2"/>
    </row>
    <row r="17" spans="1:19" ht="15">
      <c r="A17" s="40" t="s">
        <v>20</v>
      </c>
      <c r="B17" s="41">
        <v>1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43"/>
      <c r="R17" s="2"/>
      <c r="S17" s="2"/>
    </row>
    <row r="18" spans="1:19" ht="15">
      <c r="A18" s="40" t="s">
        <v>21</v>
      </c>
      <c r="B18" s="41">
        <v>0.7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  <c r="Q18" s="43"/>
      <c r="R18" s="2"/>
      <c r="S18" s="2"/>
    </row>
    <row r="19" spans="1:19" ht="15">
      <c r="A19" s="40" t="s">
        <v>22</v>
      </c>
      <c r="B19" s="41">
        <v>0.7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"/>
      <c r="Q19" s="43"/>
      <c r="R19" s="2"/>
      <c r="S19" s="2"/>
    </row>
    <row r="20" spans="1:19" ht="15">
      <c r="A20" s="40" t="s">
        <v>23</v>
      </c>
      <c r="B20" s="41">
        <v>1.25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43"/>
      <c r="R20" s="2"/>
      <c r="S20" s="2"/>
    </row>
    <row r="21" spans="1:19" ht="15">
      <c r="A21" s="40" t="s">
        <v>24</v>
      </c>
      <c r="B21" s="41">
        <v>1.3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3"/>
      <c r="R21" s="2"/>
      <c r="S21" s="2"/>
    </row>
    <row r="22" spans="1:19" ht="15">
      <c r="A22" s="40" t="s">
        <v>25</v>
      </c>
      <c r="B22" s="41">
        <v>1.3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3"/>
      <c r="R22" s="2"/>
      <c r="S22" s="2"/>
    </row>
    <row r="23" spans="1:19" ht="15">
      <c r="A23" s="40" t="s">
        <v>26</v>
      </c>
      <c r="B23" s="41">
        <v>1.3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3"/>
      <c r="R23" s="2"/>
      <c r="S23" s="2"/>
    </row>
    <row r="24" spans="1:19" ht="15">
      <c r="A24" s="44"/>
      <c r="B24" s="45"/>
      <c r="C24" s="45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3"/>
      <c r="R24" s="2"/>
      <c r="S24" s="2"/>
    </row>
    <row r="25" spans="1:19" ht="15">
      <c r="A25" s="46"/>
      <c r="B25" s="47"/>
      <c r="C25" s="47"/>
      <c r="D25" s="2"/>
      <c r="E25" s="3"/>
      <c r="F25" s="5"/>
      <c r="G25" s="5"/>
      <c r="H25" s="5"/>
      <c r="I25" s="5"/>
      <c r="J25" s="5"/>
      <c r="K25" s="5"/>
      <c r="L25" s="5"/>
      <c r="M25" s="5"/>
      <c r="N25" s="5"/>
      <c r="O25" s="5"/>
      <c r="P25" s="2"/>
      <c r="Q25" s="2"/>
      <c r="R25" s="2"/>
      <c r="S25" s="2"/>
    </row>
    <row r="26" spans="1:19" ht="15">
      <c r="A26" s="48" t="s">
        <v>47</v>
      </c>
      <c r="B26" s="37"/>
      <c r="C26" s="37"/>
      <c r="D26" s="218"/>
      <c r="E26" s="218"/>
      <c r="F26" s="5"/>
      <c r="G26" s="5"/>
      <c r="H26" s="5"/>
      <c r="I26" s="5"/>
      <c r="J26" s="5"/>
      <c r="K26" s="5"/>
      <c r="L26" s="5"/>
      <c r="M26" s="5"/>
      <c r="N26" s="5"/>
      <c r="O26" s="5"/>
      <c r="P26" s="2"/>
      <c r="Q26" s="2"/>
      <c r="R26" s="2"/>
      <c r="S26" s="2"/>
    </row>
    <row r="27" spans="1:19" ht="15">
      <c r="A27" s="197" t="s">
        <v>178</v>
      </c>
      <c r="B27" s="198"/>
      <c r="C27" s="199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2"/>
      <c r="Q27" s="2"/>
      <c r="R27" s="2"/>
      <c r="S27" s="2"/>
    </row>
    <row r="28" spans="1:19" ht="33" customHeight="1">
      <c r="A28" s="195" t="s">
        <v>27</v>
      </c>
      <c r="B28" s="196"/>
      <c r="C28" s="117">
        <v>0.3</v>
      </c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2"/>
      <c r="Q28" s="2"/>
      <c r="R28" s="2"/>
      <c r="S28" s="2"/>
    </row>
    <row r="29" spans="1:19" ht="15">
      <c r="A29" s="197" t="s">
        <v>28</v>
      </c>
      <c r="B29" s="198"/>
      <c r="C29" s="199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2"/>
      <c r="Q29" s="2"/>
      <c r="R29" s="2"/>
      <c r="S29" s="2"/>
    </row>
    <row r="30" spans="1:19" ht="15">
      <c r="A30" s="193" t="s">
        <v>29</v>
      </c>
      <c r="B30" s="194"/>
      <c r="C30" s="116" t="s">
        <v>177</v>
      </c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  <c r="S30" s="2"/>
    </row>
    <row r="31" spans="1:19" ht="15">
      <c r="A31" s="193" t="s">
        <v>5</v>
      </c>
      <c r="B31" s="194"/>
      <c r="C31" s="116">
        <v>0.1</v>
      </c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</row>
    <row r="32" spans="1:19" ht="15">
      <c r="A32" s="193" t="s">
        <v>30</v>
      </c>
      <c r="B32" s="194"/>
      <c r="C32" s="116">
        <v>0.1</v>
      </c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</row>
    <row r="33" spans="1:19" ht="15">
      <c r="A33" s="193" t="s">
        <v>181</v>
      </c>
      <c r="B33" s="194"/>
      <c r="C33" s="116">
        <v>0.05</v>
      </c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</row>
    <row r="34" spans="4:19" ht="15"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Q34" s="2"/>
      <c r="R34" s="2"/>
      <c r="S34" s="2"/>
    </row>
    <row r="35" spans="4:19" ht="15"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Q35" s="2"/>
      <c r="R35" s="2"/>
      <c r="S35" s="2"/>
    </row>
    <row r="36" spans="1:17" s="88" customFormat="1" ht="15" customHeight="1">
      <c r="A36" s="203" t="s">
        <v>48</v>
      </c>
      <c r="B36" s="204"/>
      <c r="C36" s="204"/>
      <c r="D36" s="204"/>
      <c r="E36" s="204"/>
      <c r="F36" s="204"/>
      <c r="G36" s="205"/>
      <c r="H36" s="53"/>
      <c r="I36" s="53"/>
      <c r="J36" s="53"/>
      <c r="K36" s="53"/>
      <c r="L36" s="53"/>
      <c r="M36" s="53"/>
      <c r="N36" s="53"/>
      <c r="O36" s="53"/>
      <c r="P36" s="53"/>
      <c r="Q36" s="131"/>
    </row>
    <row r="37" spans="1:17" s="88" customFormat="1" ht="15">
      <c r="A37" s="160" t="s">
        <v>31</v>
      </c>
      <c r="B37" s="133"/>
      <c r="C37" s="133"/>
      <c r="D37" s="161"/>
      <c r="E37" s="161"/>
      <c r="F37" s="162"/>
      <c r="G37" s="163"/>
      <c r="H37" s="164"/>
      <c r="I37" s="164"/>
      <c r="J37" s="164"/>
      <c r="K37" s="164"/>
      <c r="L37" s="164"/>
      <c r="M37" s="164"/>
      <c r="N37" s="164"/>
      <c r="O37" s="164"/>
      <c r="P37" s="164"/>
      <c r="Q37" s="53"/>
    </row>
    <row r="38" spans="4:19" ht="15"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Q38" s="2"/>
      <c r="R38" s="2"/>
      <c r="S38" s="2"/>
    </row>
    <row r="39" spans="4:19" ht="15"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Q39" s="2"/>
      <c r="R39" s="2"/>
      <c r="S39" s="2"/>
    </row>
    <row r="40" spans="2:19" ht="15" customHeight="1">
      <c r="B40" s="192" t="s">
        <v>79</v>
      </c>
      <c r="C40" s="192"/>
      <c r="D40" s="192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Q40" s="42"/>
      <c r="R40" s="4"/>
      <c r="S40" s="43"/>
    </row>
    <row r="41" spans="1:19" ht="18" customHeight="1">
      <c r="A41" s="32"/>
      <c r="B41" s="192"/>
      <c r="C41" s="192"/>
      <c r="D41" s="192"/>
      <c r="P41" s="3"/>
      <c r="Q41" s="42"/>
      <c r="R41" s="4"/>
      <c r="S41" s="43"/>
    </row>
    <row r="42" spans="1:19" ht="23.25" customHeight="1">
      <c r="A42" s="32"/>
      <c r="B42" s="192"/>
      <c r="C42" s="192"/>
      <c r="D42" s="192"/>
      <c r="P42" s="3"/>
      <c r="Q42" s="42"/>
      <c r="R42" s="4"/>
      <c r="S42" s="43"/>
    </row>
    <row r="43" spans="1:19" ht="15">
      <c r="A43" s="32"/>
      <c r="B43" s="192"/>
      <c r="C43" s="192"/>
      <c r="D43" s="192"/>
      <c r="P43" s="3"/>
      <c r="Q43" s="42"/>
      <c r="R43" s="4"/>
      <c r="S43" s="43"/>
    </row>
    <row r="44" spans="4:19" ht="15"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Q44" s="42"/>
      <c r="R44" s="4"/>
      <c r="S44" s="43"/>
    </row>
    <row r="45" spans="17:19" ht="15">
      <c r="Q45" s="42"/>
      <c r="R45" s="4"/>
      <c r="S45" s="43"/>
    </row>
  </sheetData>
  <sheetProtection/>
  <mergeCells count="26">
    <mergeCell ref="P11:Q16"/>
    <mergeCell ref="B40:D43"/>
    <mergeCell ref="A28:B28"/>
    <mergeCell ref="A30:B30"/>
    <mergeCell ref="A31:B31"/>
    <mergeCell ref="A32:B32"/>
    <mergeCell ref="A36:G36"/>
    <mergeCell ref="J3:J4"/>
    <mergeCell ref="F3:F4"/>
    <mergeCell ref="A29:C29"/>
    <mergeCell ref="D3:D4"/>
    <mergeCell ref="A3:A4"/>
    <mergeCell ref="B3:B4"/>
    <mergeCell ref="A10:B10"/>
    <mergeCell ref="C3:C4"/>
    <mergeCell ref="A27:C27"/>
    <mergeCell ref="K3:N3"/>
    <mergeCell ref="A33:B33"/>
    <mergeCell ref="O3:O4"/>
    <mergeCell ref="H3:H4"/>
    <mergeCell ref="I3:I4"/>
    <mergeCell ref="D2:F2"/>
    <mergeCell ref="D26:E26"/>
    <mergeCell ref="G3:G4"/>
    <mergeCell ref="E3:E4"/>
    <mergeCell ref="D10:E10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49"/>
  <sheetViews>
    <sheetView zoomScale="60" zoomScaleNormal="60" zoomScalePageLayoutView="0" workbookViewId="0" topLeftCell="A1">
      <selection activeCell="Y1" sqref="Y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4.00390625" style="3" bestFit="1" customWidth="1"/>
    <col min="15" max="15" width="30.140625" style="3" customWidth="1"/>
    <col min="16" max="16" width="18.8515625" style="3" customWidth="1"/>
    <col min="17" max="17" width="13.8515625" style="5" customWidth="1"/>
    <col min="18" max="18" width="4.00390625" style="35" customWidth="1"/>
    <col min="19" max="19" width="6.28125" style="36" customWidth="1"/>
    <col min="20" max="20" width="5.421875" style="36" customWidth="1"/>
    <col min="21" max="16384" width="9.140625" style="2" customWidth="1"/>
  </cols>
  <sheetData>
    <row r="1" spans="1:20" ht="36" customHeight="1">
      <c r="A1" s="1" t="s">
        <v>63</v>
      </c>
      <c r="D1" s="2"/>
      <c r="F1" s="2"/>
      <c r="G1" s="2"/>
      <c r="H1" s="2"/>
      <c r="I1" s="2"/>
      <c r="J1" s="2"/>
      <c r="K1" s="2"/>
      <c r="L1" s="2"/>
      <c r="M1" s="5"/>
      <c r="N1" s="2"/>
      <c r="O1" s="5"/>
      <c r="P1" s="5"/>
      <c r="R1" s="2"/>
      <c r="S1" s="7"/>
      <c r="T1" s="2"/>
    </row>
    <row r="2" spans="1:20" ht="36" customHeight="1">
      <c r="A2" s="1"/>
      <c r="D2" s="207"/>
      <c r="E2" s="207"/>
      <c r="F2" s="207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  <c r="S2" s="2"/>
      <c r="T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11" customFormat="1" ht="51.75" customHeight="1">
      <c r="A5" s="60" t="s">
        <v>105</v>
      </c>
      <c r="B5" s="200" t="s">
        <v>10</v>
      </c>
      <c r="C5" s="208" t="s">
        <v>8</v>
      </c>
      <c r="D5" s="22">
        <v>1500</v>
      </c>
      <c r="E5" s="9">
        <f>F5/D5</f>
        <v>66.66666666666667</v>
      </c>
      <c r="F5" s="21">
        <v>100000</v>
      </c>
      <c r="G5" s="22">
        <v>1500</v>
      </c>
      <c r="H5" s="95">
        <f>G5/4000</f>
        <v>0.375</v>
      </c>
      <c r="I5" s="136" t="s">
        <v>78</v>
      </c>
      <c r="J5" s="22" t="s">
        <v>82</v>
      </c>
      <c r="K5" s="10" t="s">
        <v>180</v>
      </c>
      <c r="L5" s="10" t="s">
        <v>180</v>
      </c>
      <c r="M5" s="10" t="s">
        <v>180</v>
      </c>
      <c r="N5" s="10" t="s">
        <v>180</v>
      </c>
      <c r="O5" s="10"/>
    </row>
    <row r="6" spans="1:15" s="11" customFormat="1" ht="51.75" customHeight="1">
      <c r="A6" s="60" t="s">
        <v>106</v>
      </c>
      <c r="B6" s="201"/>
      <c r="C6" s="209"/>
      <c r="D6" s="22">
        <v>3000</v>
      </c>
      <c r="E6" s="22">
        <f>F6/D6</f>
        <v>56.666666666666664</v>
      </c>
      <c r="F6" s="21">
        <v>170000</v>
      </c>
      <c r="G6" s="22">
        <v>3000</v>
      </c>
      <c r="H6" s="95">
        <f>G6/4000</f>
        <v>0.75</v>
      </c>
      <c r="I6" s="136" t="s">
        <v>78</v>
      </c>
      <c r="J6" s="22" t="s">
        <v>82</v>
      </c>
      <c r="K6" s="10" t="s">
        <v>180</v>
      </c>
      <c r="L6" s="10" t="s">
        <v>180</v>
      </c>
      <c r="M6" s="10" t="s">
        <v>180</v>
      </c>
      <c r="N6" s="10" t="s">
        <v>180</v>
      </c>
      <c r="O6" s="10"/>
    </row>
    <row r="7" spans="1:15" s="11" customFormat="1" ht="51.75" customHeight="1">
      <c r="A7" s="60" t="s">
        <v>110</v>
      </c>
      <c r="B7" s="201"/>
      <c r="C7" s="209"/>
      <c r="D7" s="22">
        <v>4000</v>
      </c>
      <c r="E7" s="22">
        <f>F7/D7</f>
        <v>50</v>
      </c>
      <c r="F7" s="21">
        <v>200000</v>
      </c>
      <c r="G7" s="22">
        <v>4000</v>
      </c>
      <c r="H7" s="95">
        <f>G7/4000</f>
        <v>1</v>
      </c>
      <c r="I7" s="136" t="s">
        <v>78</v>
      </c>
      <c r="J7" s="22" t="s">
        <v>82</v>
      </c>
      <c r="K7" s="10" t="s">
        <v>180</v>
      </c>
      <c r="L7" s="10" t="s">
        <v>180</v>
      </c>
      <c r="M7" s="10" t="s">
        <v>180</v>
      </c>
      <c r="N7" s="10" t="s">
        <v>180</v>
      </c>
      <c r="O7" s="10"/>
    </row>
    <row r="8" spans="1:15" s="11" customFormat="1" ht="51.75" customHeight="1">
      <c r="A8" s="96" t="s">
        <v>9</v>
      </c>
      <c r="B8" s="202"/>
      <c r="C8" s="217"/>
      <c r="D8" s="22">
        <v>1</v>
      </c>
      <c r="E8" s="22">
        <f>F8/D8</f>
        <v>100</v>
      </c>
      <c r="F8" s="21">
        <v>100</v>
      </c>
      <c r="G8" s="22">
        <v>4000</v>
      </c>
      <c r="H8" s="95">
        <f>100/G8</f>
        <v>0.025</v>
      </c>
      <c r="I8" s="136" t="s">
        <v>78</v>
      </c>
      <c r="J8" s="22" t="s">
        <v>82</v>
      </c>
      <c r="K8" s="10" t="s">
        <v>11</v>
      </c>
      <c r="L8" s="10" t="s">
        <v>11</v>
      </c>
      <c r="M8" s="10" t="s">
        <v>11</v>
      </c>
      <c r="N8" s="10" t="s">
        <v>11</v>
      </c>
      <c r="O8" s="103" t="s">
        <v>81</v>
      </c>
    </row>
    <row r="9" spans="1:15" s="11" customFormat="1" ht="4.5" customHeight="1">
      <c r="A9" s="135"/>
      <c r="B9" s="73"/>
      <c r="C9" s="147"/>
      <c r="D9" s="77"/>
      <c r="E9" s="77"/>
      <c r="F9" s="77"/>
      <c r="G9" s="28"/>
      <c r="H9" s="109"/>
      <c r="I9" s="140"/>
      <c r="J9" s="28"/>
      <c r="K9" s="29"/>
      <c r="L9" s="29"/>
      <c r="M9" s="29"/>
      <c r="N9" s="29"/>
      <c r="O9" s="29"/>
    </row>
    <row r="10" spans="1:15" s="11" customFormat="1" ht="51.75" customHeight="1">
      <c r="A10" s="60" t="s">
        <v>9</v>
      </c>
      <c r="B10" s="19"/>
      <c r="C10" s="136" t="s">
        <v>71</v>
      </c>
      <c r="D10" s="22">
        <v>1</v>
      </c>
      <c r="E10" s="9">
        <v>400</v>
      </c>
      <c r="F10" s="21">
        <v>400</v>
      </c>
      <c r="G10" s="22">
        <v>1900</v>
      </c>
      <c r="H10" s="95">
        <f>100/G10</f>
        <v>0.05263157894736842</v>
      </c>
      <c r="I10" s="136" t="s">
        <v>78</v>
      </c>
      <c r="J10" s="22" t="s">
        <v>82</v>
      </c>
      <c r="K10" s="10" t="s">
        <v>180</v>
      </c>
      <c r="L10" s="10" t="s">
        <v>180</v>
      </c>
      <c r="M10" s="10" t="s">
        <v>180</v>
      </c>
      <c r="N10" s="10" t="s">
        <v>180</v>
      </c>
      <c r="O10" s="103" t="s">
        <v>81</v>
      </c>
    </row>
    <row r="11" spans="1:20" ht="20.25" customHeight="1">
      <c r="A11" s="13"/>
      <c r="B11" s="15"/>
      <c r="C11" s="15"/>
      <c r="D11" s="12"/>
      <c r="E11" s="12"/>
      <c r="F11" s="12"/>
      <c r="G11" s="30"/>
      <c r="H11" s="30"/>
      <c r="I11" s="30"/>
      <c r="J11" s="30"/>
      <c r="K11" s="24"/>
      <c r="L11" s="24"/>
      <c r="M11" s="24"/>
      <c r="N11" s="24"/>
      <c r="O11" s="24"/>
      <c r="P11" s="2"/>
      <c r="Q11" s="2"/>
      <c r="R11" s="2"/>
      <c r="S11" s="2"/>
      <c r="T11" s="2"/>
    </row>
    <row r="12" spans="1:20" ht="15">
      <c r="A12" s="32" t="s">
        <v>46</v>
      </c>
      <c r="B12" s="33"/>
      <c r="C12" s="33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R12" s="2"/>
      <c r="S12" s="7"/>
      <c r="T12" s="2"/>
    </row>
    <row r="13" spans="1:20" ht="15">
      <c r="A13" s="37"/>
      <c r="B13" s="37"/>
      <c r="C13" s="37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R13" s="2"/>
      <c r="S13" s="7"/>
      <c r="T13" s="2"/>
    </row>
    <row r="14" spans="4:20" ht="15"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R14" s="2"/>
      <c r="S14" s="2"/>
      <c r="T14" s="2"/>
    </row>
    <row r="15" spans="1:20" ht="60" customHeight="1">
      <c r="A15" s="206" t="s">
        <v>12</v>
      </c>
      <c r="B15" s="206"/>
      <c r="C15" s="81"/>
      <c r="D15" s="218"/>
      <c r="E15" s="218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  <c r="Q15" s="2"/>
      <c r="R15" s="2"/>
      <c r="S15" s="2"/>
      <c r="T15" s="2"/>
    </row>
    <row r="16" spans="1:20" ht="29.25" customHeight="1">
      <c r="A16" s="38" t="s">
        <v>13</v>
      </c>
      <c r="B16" s="39" t="s">
        <v>14</v>
      </c>
      <c r="C16" s="78"/>
      <c r="D16" s="7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19"/>
      <c r="Q16" s="219"/>
      <c r="R16" s="2"/>
      <c r="S16" s="2"/>
      <c r="T16" s="2"/>
    </row>
    <row r="17" spans="1:20" ht="15" customHeight="1">
      <c r="A17" s="40" t="s">
        <v>15</v>
      </c>
      <c r="B17" s="41">
        <v>0.6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9"/>
      <c r="Q17" s="219"/>
      <c r="R17" s="2"/>
      <c r="S17" s="2"/>
      <c r="T17" s="2"/>
    </row>
    <row r="18" spans="1:20" ht="15">
      <c r="A18" s="40" t="s">
        <v>16</v>
      </c>
      <c r="B18" s="41">
        <v>0.7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9"/>
      <c r="Q18" s="219"/>
      <c r="R18" s="2"/>
      <c r="S18" s="2"/>
      <c r="T18" s="2"/>
    </row>
    <row r="19" spans="1:20" ht="15">
      <c r="A19" s="40" t="s">
        <v>17</v>
      </c>
      <c r="B19" s="41">
        <v>1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19"/>
      <c r="Q19" s="219"/>
      <c r="R19" s="2"/>
      <c r="S19" s="2"/>
      <c r="T19" s="2"/>
    </row>
    <row r="20" spans="1:20" ht="15">
      <c r="A20" s="40" t="s">
        <v>18</v>
      </c>
      <c r="B20" s="41">
        <v>1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19"/>
      <c r="Q20" s="219"/>
      <c r="R20" s="2"/>
      <c r="S20" s="2"/>
      <c r="T20" s="2"/>
    </row>
    <row r="21" spans="1:20" ht="15">
      <c r="A21" s="40" t="s">
        <v>19</v>
      </c>
      <c r="B21" s="41">
        <v>1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19"/>
      <c r="Q21" s="219"/>
      <c r="R21" s="2"/>
      <c r="S21" s="2"/>
      <c r="T21" s="2"/>
    </row>
    <row r="22" spans="1:20" ht="15">
      <c r="A22" s="40" t="s">
        <v>20</v>
      </c>
      <c r="B22" s="41">
        <v>1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3"/>
      <c r="R22" s="2"/>
      <c r="S22" s="2"/>
      <c r="T22" s="2"/>
    </row>
    <row r="23" spans="1:20" ht="15">
      <c r="A23" s="40" t="s">
        <v>21</v>
      </c>
      <c r="B23" s="41">
        <v>0.7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3"/>
      <c r="R23" s="2"/>
      <c r="S23" s="2"/>
      <c r="T23" s="2"/>
    </row>
    <row r="24" spans="1:20" ht="15">
      <c r="A24" s="40" t="s">
        <v>22</v>
      </c>
      <c r="B24" s="41">
        <v>0.7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3"/>
      <c r="R24" s="2"/>
      <c r="S24" s="2"/>
      <c r="T24" s="2"/>
    </row>
    <row r="25" spans="1:20" ht="15">
      <c r="A25" s="40" t="s">
        <v>23</v>
      </c>
      <c r="B25" s="41">
        <v>1.25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3"/>
      <c r="R25" s="2"/>
      <c r="S25" s="2"/>
      <c r="T25" s="2"/>
    </row>
    <row r="26" spans="1:20" ht="15">
      <c r="A26" s="40" t="s">
        <v>24</v>
      </c>
      <c r="B26" s="41">
        <v>1.3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3"/>
      <c r="R26" s="2"/>
      <c r="S26" s="2"/>
      <c r="T26" s="2"/>
    </row>
    <row r="27" spans="1:20" ht="15">
      <c r="A27" s="40" t="s">
        <v>25</v>
      </c>
      <c r="B27" s="41">
        <v>1.3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3"/>
      <c r="R27" s="2"/>
      <c r="S27" s="2"/>
      <c r="T27" s="2"/>
    </row>
    <row r="28" spans="1:20" ht="15">
      <c r="A28" s="40" t="s">
        <v>26</v>
      </c>
      <c r="B28" s="41">
        <v>1.3</v>
      </c>
      <c r="C28" s="4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3"/>
      <c r="R28" s="2"/>
      <c r="S28" s="2"/>
      <c r="T28" s="2"/>
    </row>
    <row r="29" spans="1:20" ht="15">
      <c r="A29" s="44"/>
      <c r="B29" s="45"/>
      <c r="C29" s="45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43"/>
      <c r="R29" s="2"/>
      <c r="S29" s="2"/>
      <c r="T29" s="2"/>
    </row>
    <row r="30" spans="1:20" ht="15">
      <c r="A30" s="46"/>
      <c r="B30" s="47"/>
      <c r="C30" s="47"/>
      <c r="D30" s="2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  <c r="S30" s="2"/>
      <c r="T30" s="2"/>
    </row>
    <row r="31" spans="1:20" ht="15">
      <c r="A31" s="48" t="s">
        <v>47</v>
      </c>
      <c r="B31" s="37"/>
      <c r="C31" s="37"/>
      <c r="D31" s="218"/>
      <c r="E31" s="218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  <c r="T31" s="2"/>
    </row>
    <row r="32" spans="1:20" ht="15">
      <c r="A32" s="197" t="s">
        <v>178</v>
      </c>
      <c r="B32" s="198"/>
      <c r="C32" s="199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  <c r="T32" s="2"/>
    </row>
    <row r="33" spans="1:20" ht="33" customHeight="1">
      <c r="A33" s="195" t="s">
        <v>27</v>
      </c>
      <c r="B33" s="196"/>
      <c r="C33" s="117">
        <v>0.3</v>
      </c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  <c r="T33" s="2"/>
    </row>
    <row r="34" spans="1:20" ht="15">
      <c r="A34" s="197" t="s">
        <v>28</v>
      </c>
      <c r="B34" s="198"/>
      <c r="C34" s="199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2"/>
      <c r="R34" s="2"/>
      <c r="S34" s="2"/>
      <c r="T34" s="2"/>
    </row>
    <row r="35" spans="1:20" ht="15">
      <c r="A35" s="193" t="s">
        <v>29</v>
      </c>
      <c r="B35" s="194"/>
      <c r="C35" s="116" t="s">
        <v>177</v>
      </c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2"/>
      <c r="Q35" s="2"/>
      <c r="R35" s="2"/>
      <c r="S35" s="2"/>
      <c r="T35" s="2"/>
    </row>
    <row r="36" spans="1:20" ht="15">
      <c r="A36" s="193" t="s">
        <v>5</v>
      </c>
      <c r="B36" s="194"/>
      <c r="C36" s="116">
        <v>0.1</v>
      </c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2"/>
      <c r="Q36" s="2"/>
      <c r="R36" s="2"/>
      <c r="S36" s="2"/>
      <c r="T36" s="2"/>
    </row>
    <row r="37" spans="1:20" ht="15">
      <c r="A37" s="193" t="s">
        <v>30</v>
      </c>
      <c r="B37" s="194"/>
      <c r="C37" s="116">
        <v>0.1</v>
      </c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2"/>
      <c r="Q37" s="2"/>
      <c r="R37" s="2"/>
      <c r="S37" s="2"/>
      <c r="T37" s="2"/>
    </row>
    <row r="38" spans="1:20" ht="15">
      <c r="A38" s="193" t="s">
        <v>181</v>
      </c>
      <c r="B38" s="194"/>
      <c r="C38" s="116">
        <v>0.05</v>
      </c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2"/>
      <c r="Q38" s="2"/>
      <c r="R38" s="2"/>
      <c r="S38" s="2"/>
      <c r="T38" s="2"/>
    </row>
    <row r="39" spans="4:20" ht="15"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2"/>
      <c r="S39" s="2"/>
      <c r="T39" s="2"/>
    </row>
    <row r="40" spans="4:20" ht="15"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R40" s="2"/>
      <c r="S40" s="2"/>
      <c r="T40" s="2"/>
    </row>
    <row r="41" spans="1:17" s="88" customFormat="1" ht="15" customHeight="1">
      <c r="A41" s="203" t="s">
        <v>48</v>
      </c>
      <c r="B41" s="204"/>
      <c r="C41" s="204"/>
      <c r="D41" s="204"/>
      <c r="E41" s="204"/>
      <c r="F41" s="204"/>
      <c r="G41" s="205"/>
      <c r="H41" s="53"/>
      <c r="I41" s="53"/>
      <c r="J41" s="53"/>
      <c r="K41" s="53"/>
      <c r="L41" s="53"/>
      <c r="M41" s="53"/>
      <c r="N41" s="53"/>
      <c r="O41" s="53"/>
      <c r="P41" s="53"/>
      <c r="Q41" s="131"/>
    </row>
    <row r="42" spans="1:17" s="88" customFormat="1" ht="15">
      <c r="A42" s="160" t="s">
        <v>31</v>
      </c>
      <c r="B42" s="133"/>
      <c r="C42" s="133"/>
      <c r="D42" s="161"/>
      <c r="E42" s="161"/>
      <c r="F42" s="162"/>
      <c r="G42" s="163"/>
      <c r="H42" s="164"/>
      <c r="I42" s="164"/>
      <c r="J42" s="164"/>
      <c r="K42" s="164"/>
      <c r="L42" s="164"/>
      <c r="M42" s="164"/>
      <c r="N42" s="164"/>
      <c r="O42" s="164"/>
      <c r="P42" s="164"/>
      <c r="Q42" s="53"/>
    </row>
    <row r="43" spans="4:20" ht="15"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R43" s="2"/>
      <c r="S43" s="2"/>
      <c r="T43" s="2"/>
    </row>
    <row r="44" spans="4:20" ht="15"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2"/>
      <c r="S44" s="2"/>
      <c r="T44" s="2"/>
    </row>
    <row r="45" spans="2:20" ht="15" customHeight="1">
      <c r="B45" s="192" t="s">
        <v>79</v>
      </c>
      <c r="C45" s="192"/>
      <c r="D45" s="192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42"/>
      <c r="S45" s="4"/>
      <c r="T45" s="43"/>
    </row>
    <row r="46" spans="1:20" ht="18" customHeight="1">
      <c r="A46" s="32"/>
      <c r="B46" s="192"/>
      <c r="C46" s="192"/>
      <c r="D46" s="192"/>
      <c r="Q46" s="3"/>
      <c r="R46" s="42"/>
      <c r="S46" s="4"/>
      <c r="T46" s="43"/>
    </row>
    <row r="47" spans="1:20" ht="23.25" customHeight="1">
      <c r="A47" s="32"/>
      <c r="B47" s="192"/>
      <c r="C47" s="192"/>
      <c r="D47" s="192"/>
      <c r="Q47" s="3"/>
      <c r="R47" s="42"/>
      <c r="S47" s="4"/>
      <c r="T47" s="43"/>
    </row>
    <row r="48" spans="1:20" ht="15">
      <c r="A48" s="32"/>
      <c r="B48" s="192"/>
      <c r="C48" s="192"/>
      <c r="D48" s="192"/>
      <c r="Q48" s="3"/>
      <c r="R48" s="42"/>
      <c r="S48" s="4"/>
      <c r="T48" s="43"/>
    </row>
    <row r="49" spans="4:20" ht="15">
      <c r="D49" s="4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42"/>
      <c r="S49" s="4"/>
      <c r="T49" s="43"/>
    </row>
  </sheetData>
  <sheetProtection/>
  <mergeCells count="28">
    <mergeCell ref="I3:I4"/>
    <mergeCell ref="J3:J4"/>
    <mergeCell ref="C3:C4"/>
    <mergeCell ref="D15:E15"/>
    <mergeCell ref="P16:Q21"/>
    <mergeCell ref="D3:D4"/>
    <mergeCell ref="E3:E4"/>
    <mergeCell ref="O3:O4"/>
    <mergeCell ref="H3:H4"/>
    <mergeCell ref="A32:C32"/>
    <mergeCell ref="A34:C34"/>
    <mergeCell ref="A41:G41"/>
    <mergeCell ref="A3:A4"/>
    <mergeCell ref="B3:B4"/>
    <mergeCell ref="G3:G4"/>
    <mergeCell ref="C5:C8"/>
    <mergeCell ref="A15:B15"/>
    <mergeCell ref="B5:B8"/>
    <mergeCell ref="K3:N3"/>
    <mergeCell ref="A38:B38"/>
    <mergeCell ref="D2:F2"/>
    <mergeCell ref="B45:D48"/>
    <mergeCell ref="D31:E31"/>
    <mergeCell ref="A33:B33"/>
    <mergeCell ref="A35:B35"/>
    <mergeCell ref="A36:B36"/>
    <mergeCell ref="F3:F4"/>
    <mergeCell ref="A37:B3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41"/>
  <sheetViews>
    <sheetView zoomScale="60" zoomScaleNormal="60" zoomScalePageLayoutView="0" workbookViewId="0" topLeftCell="A1">
      <selection activeCell="AA1" sqref="AA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54" customWidth="1"/>
    <col min="4" max="7" width="18.7109375" style="5" customWidth="1"/>
    <col min="8" max="10" width="18.7109375" style="2" customWidth="1"/>
    <col min="11" max="12" width="4.00390625" style="2" customWidth="1"/>
    <col min="13" max="13" width="6.8515625" style="2" customWidth="1"/>
    <col min="14" max="14" width="30.140625" style="2" customWidth="1"/>
    <col min="15" max="16384" width="9.140625" style="2" customWidth="1"/>
  </cols>
  <sheetData>
    <row r="1" spans="1:3" ht="36" customHeight="1">
      <c r="A1" s="1" t="s">
        <v>44</v>
      </c>
      <c r="C1" s="3"/>
    </row>
    <row r="2" spans="1:6" ht="36" customHeight="1">
      <c r="A2" s="1"/>
      <c r="C2" s="3"/>
      <c r="D2" s="207"/>
      <c r="E2" s="207"/>
      <c r="F2" s="207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62" t="s">
        <v>50</v>
      </c>
      <c r="B5" s="200" t="s">
        <v>114</v>
      </c>
      <c r="C5" s="25" t="s">
        <v>8</v>
      </c>
      <c r="D5" s="20">
        <v>500</v>
      </c>
      <c r="E5" s="104">
        <v>250</v>
      </c>
      <c r="F5" s="21">
        <f>E5*D5</f>
        <v>125000</v>
      </c>
      <c r="G5" s="26">
        <v>500</v>
      </c>
      <c r="H5" s="93">
        <f>D5/860</f>
        <v>0.5813953488372093</v>
      </c>
      <c r="I5" s="139" t="s">
        <v>78</v>
      </c>
      <c r="J5" s="26" t="s">
        <v>82</v>
      </c>
      <c r="K5" s="21" t="s">
        <v>180</v>
      </c>
      <c r="L5" s="21" t="s">
        <v>180</v>
      </c>
      <c r="M5" s="21" t="s">
        <v>180</v>
      </c>
      <c r="N5" s="97"/>
    </row>
    <row r="6" spans="1:14" s="11" customFormat="1" ht="51.75" customHeight="1">
      <c r="A6" s="62" t="s">
        <v>9</v>
      </c>
      <c r="B6" s="202"/>
      <c r="C6" s="25" t="s">
        <v>8</v>
      </c>
      <c r="D6" s="20">
        <v>1</v>
      </c>
      <c r="E6" s="104">
        <f>F6/D6</f>
        <v>300</v>
      </c>
      <c r="F6" s="21">
        <v>300</v>
      </c>
      <c r="G6" s="26">
        <v>860</v>
      </c>
      <c r="H6" s="93">
        <f>100/G6</f>
        <v>0.11627906976744186</v>
      </c>
      <c r="I6" s="139" t="s">
        <v>78</v>
      </c>
      <c r="J6" s="26" t="s">
        <v>82</v>
      </c>
      <c r="K6" s="21" t="s">
        <v>180</v>
      </c>
      <c r="L6" s="21" t="s">
        <v>180</v>
      </c>
      <c r="M6" s="21" t="s">
        <v>180</v>
      </c>
      <c r="N6" s="137" t="s">
        <v>81</v>
      </c>
    </row>
    <row r="7" spans="1:14" s="11" customFormat="1" ht="6" customHeight="1">
      <c r="A7" s="61"/>
      <c r="B7" s="59"/>
      <c r="C7" s="58"/>
      <c r="D7" s="102"/>
      <c r="E7" s="102"/>
      <c r="F7" s="77"/>
      <c r="G7" s="28"/>
      <c r="H7" s="28"/>
      <c r="I7" s="140"/>
      <c r="J7" s="28"/>
      <c r="K7" s="28"/>
      <c r="L7" s="28"/>
      <c r="M7" s="28"/>
      <c r="N7" s="138"/>
    </row>
    <row r="8" spans="1:14" s="11" customFormat="1" ht="51.75" customHeight="1">
      <c r="A8" s="62" t="s">
        <v>50</v>
      </c>
      <c r="B8" s="200" t="s">
        <v>10</v>
      </c>
      <c r="C8" s="25" t="s">
        <v>8</v>
      </c>
      <c r="D8" s="20">
        <v>500</v>
      </c>
      <c r="E8" s="104">
        <v>300</v>
      </c>
      <c r="F8" s="21">
        <f>E8*D8</f>
        <v>150000</v>
      </c>
      <c r="G8" s="26">
        <v>500</v>
      </c>
      <c r="H8" s="93">
        <f>D8/840</f>
        <v>0.5952380952380952</v>
      </c>
      <c r="I8" s="139" t="s">
        <v>78</v>
      </c>
      <c r="J8" s="26" t="s">
        <v>82</v>
      </c>
      <c r="K8" s="21" t="s">
        <v>180</v>
      </c>
      <c r="L8" s="21" t="s">
        <v>180</v>
      </c>
      <c r="M8" s="21" t="s">
        <v>180</v>
      </c>
      <c r="N8" s="137"/>
    </row>
    <row r="9" spans="1:14" s="11" customFormat="1" ht="51.75" customHeight="1">
      <c r="A9" s="62" t="s">
        <v>9</v>
      </c>
      <c r="B9" s="202"/>
      <c r="C9" s="25" t="s">
        <v>8</v>
      </c>
      <c r="D9" s="20">
        <v>1</v>
      </c>
      <c r="E9" s="104">
        <f>F9/D9</f>
        <v>350</v>
      </c>
      <c r="F9" s="21">
        <v>350</v>
      </c>
      <c r="G9" s="26">
        <v>840</v>
      </c>
      <c r="H9" s="93">
        <f>100/G9</f>
        <v>0.11904761904761904</v>
      </c>
      <c r="I9" s="139" t="s">
        <v>78</v>
      </c>
      <c r="J9" s="26" t="s">
        <v>82</v>
      </c>
      <c r="K9" s="21" t="s">
        <v>180</v>
      </c>
      <c r="L9" s="21" t="s">
        <v>180</v>
      </c>
      <c r="M9" s="21" t="s">
        <v>180</v>
      </c>
      <c r="N9" s="137" t="s">
        <v>81</v>
      </c>
    </row>
    <row r="10" spans="1:14" s="11" customFormat="1" ht="20.25" customHeight="1">
      <c r="A10" s="15"/>
      <c r="B10" s="13"/>
      <c r="C10" s="12"/>
      <c r="D10" s="23"/>
      <c r="E10" s="23"/>
      <c r="F10" s="23"/>
      <c r="G10" s="30"/>
      <c r="H10" s="30"/>
      <c r="I10" s="30"/>
      <c r="J10" s="30"/>
      <c r="K10" s="30"/>
      <c r="L10" s="30"/>
      <c r="M10" s="30"/>
      <c r="N10" s="122"/>
    </row>
    <row r="11" spans="1:3" ht="15">
      <c r="A11" s="32" t="s">
        <v>46</v>
      </c>
      <c r="B11" s="33"/>
      <c r="C11" s="34"/>
    </row>
    <row r="12" spans="1:7" ht="20.25" customHeight="1">
      <c r="A12" s="16"/>
      <c r="B12" s="7"/>
      <c r="C12" s="16"/>
      <c r="D12" s="17"/>
      <c r="E12" s="17"/>
      <c r="F12" s="17"/>
      <c r="G12" s="17"/>
    </row>
    <row r="13" spans="1:7" ht="60" customHeight="1">
      <c r="A13" s="206" t="s">
        <v>12</v>
      </c>
      <c r="B13" s="206"/>
      <c r="C13" s="128"/>
      <c r="G13" s="2"/>
    </row>
    <row r="14" spans="1:7" ht="29.25" customHeight="1">
      <c r="A14" s="86" t="s">
        <v>13</v>
      </c>
      <c r="B14" s="87" t="s">
        <v>14</v>
      </c>
      <c r="C14" s="129"/>
      <c r="G14" s="2"/>
    </row>
    <row r="15" spans="1:7" ht="15" customHeight="1">
      <c r="A15" s="40" t="s">
        <v>15</v>
      </c>
      <c r="B15" s="41">
        <v>0.6</v>
      </c>
      <c r="C15" s="127"/>
      <c r="G15" s="2"/>
    </row>
    <row r="16" spans="1:7" ht="15">
      <c r="A16" s="40" t="s">
        <v>16</v>
      </c>
      <c r="B16" s="41">
        <v>0.7</v>
      </c>
      <c r="C16" s="127"/>
      <c r="G16" s="2"/>
    </row>
    <row r="17" spans="1:7" ht="15">
      <c r="A17" s="40" t="s">
        <v>17</v>
      </c>
      <c r="B17" s="41">
        <v>1</v>
      </c>
      <c r="C17" s="127"/>
      <c r="G17" s="2"/>
    </row>
    <row r="18" spans="1:7" ht="15">
      <c r="A18" s="40" t="s">
        <v>18</v>
      </c>
      <c r="B18" s="41">
        <v>1</v>
      </c>
      <c r="C18" s="127"/>
      <c r="G18" s="2"/>
    </row>
    <row r="19" spans="1:7" ht="15">
      <c r="A19" s="40" t="s">
        <v>19</v>
      </c>
      <c r="B19" s="41">
        <v>1</v>
      </c>
      <c r="C19" s="127"/>
      <c r="G19" s="2"/>
    </row>
    <row r="20" spans="1:7" ht="15">
      <c r="A20" s="40" t="s">
        <v>20</v>
      </c>
      <c r="B20" s="41">
        <v>1</v>
      </c>
      <c r="C20" s="127"/>
      <c r="G20" s="2"/>
    </row>
    <row r="21" spans="1:7" ht="15">
      <c r="A21" s="40" t="s">
        <v>21</v>
      </c>
      <c r="B21" s="41">
        <v>0.7</v>
      </c>
      <c r="C21" s="127"/>
      <c r="G21" s="2"/>
    </row>
    <row r="22" spans="1:7" ht="15">
      <c r="A22" s="40" t="s">
        <v>22</v>
      </c>
      <c r="B22" s="41">
        <v>0.7</v>
      </c>
      <c r="C22" s="127"/>
      <c r="G22" s="2"/>
    </row>
    <row r="23" spans="1:7" ht="15">
      <c r="A23" s="40" t="s">
        <v>23</v>
      </c>
      <c r="B23" s="41">
        <v>1.25</v>
      </c>
      <c r="C23" s="127"/>
      <c r="G23" s="2"/>
    </row>
    <row r="24" spans="1:7" ht="15">
      <c r="A24" s="40" t="s">
        <v>24</v>
      </c>
      <c r="B24" s="41">
        <v>1.3</v>
      </c>
      <c r="C24" s="127"/>
      <c r="G24" s="2"/>
    </row>
    <row r="25" spans="1:7" ht="15">
      <c r="A25" s="40" t="s">
        <v>25</v>
      </c>
      <c r="B25" s="41">
        <v>1.3</v>
      </c>
      <c r="C25" s="127"/>
      <c r="G25" s="2"/>
    </row>
    <row r="26" spans="1:7" ht="15">
      <c r="A26" s="40" t="s">
        <v>26</v>
      </c>
      <c r="B26" s="41">
        <v>1.3</v>
      </c>
      <c r="C26" s="127"/>
      <c r="G26" s="2"/>
    </row>
    <row r="27" spans="1:7" ht="15">
      <c r="A27" s="44"/>
      <c r="B27" s="45"/>
      <c r="C27" s="130"/>
      <c r="G27" s="2"/>
    </row>
    <row r="28" spans="1:7" ht="15">
      <c r="A28" s="88"/>
      <c r="B28" s="89"/>
      <c r="C28" s="131"/>
      <c r="G28" s="2"/>
    </row>
    <row r="29" spans="1:7" ht="15">
      <c r="A29" s="48" t="s">
        <v>47</v>
      </c>
      <c r="B29" s="85"/>
      <c r="C29" s="128"/>
      <c r="G29" s="2"/>
    </row>
    <row r="30" spans="1:7" ht="15">
      <c r="A30" s="197" t="s">
        <v>178</v>
      </c>
      <c r="B30" s="198"/>
      <c r="C30" s="199"/>
      <c r="G30" s="2"/>
    </row>
    <row r="31" spans="1:7" ht="33" customHeight="1">
      <c r="A31" s="195" t="s">
        <v>27</v>
      </c>
      <c r="B31" s="196"/>
      <c r="C31" s="117">
        <v>0.3</v>
      </c>
      <c r="G31" s="2"/>
    </row>
    <row r="32" ht="15">
      <c r="C32" s="3"/>
    </row>
    <row r="33" spans="1:16" ht="15" customHeight="1">
      <c r="A33" s="203" t="s">
        <v>48</v>
      </c>
      <c r="B33" s="204"/>
      <c r="C33" s="204"/>
      <c r="D33" s="204"/>
      <c r="E33" s="204"/>
      <c r="F33" s="204"/>
      <c r="G33" s="205"/>
      <c r="H33" s="53"/>
      <c r="I33" s="53"/>
      <c r="J33" s="53"/>
      <c r="K33" s="53"/>
      <c r="L33" s="53"/>
      <c r="M33" s="53"/>
      <c r="N33" s="53"/>
      <c r="O33" s="53"/>
      <c r="P33" s="5"/>
    </row>
    <row r="34" spans="1:16" ht="15">
      <c r="A34" s="49" t="s">
        <v>31</v>
      </c>
      <c r="B34" s="50"/>
      <c r="C34" s="50"/>
      <c r="D34" s="51"/>
      <c r="E34" s="51"/>
      <c r="F34" s="159"/>
      <c r="G34" s="52"/>
      <c r="H34" s="67"/>
      <c r="I34" s="67"/>
      <c r="J34" s="67"/>
      <c r="K34" s="67"/>
      <c r="L34" s="67"/>
      <c r="M34" s="67"/>
      <c r="N34" s="67"/>
      <c r="O34" s="67"/>
      <c r="P34" s="53"/>
    </row>
    <row r="35" ht="15">
      <c r="C35" s="3"/>
    </row>
    <row r="36" ht="15">
      <c r="C36" s="3"/>
    </row>
    <row r="37" spans="2:9" ht="15" customHeight="1">
      <c r="B37" s="192" t="s">
        <v>79</v>
      </c>
      <c r="C37" s="192"/>
      <c r="I37" s="7"/>
    </row>
    <row r="38" spans="1:9" ht="18" customHeight="1">
      <c r="A38" s="32"/>
      <c r="B38" s="192"/>
      <c r="C38" s="192"/>
      <c r="D38" s="3"/>
      <c r="E38" s="3"/>
      <c r="F38" s="3"/>
      <c r="G38" s="3"/>
      <c r="I38" s="7"/>
    </row>
    <row r="39" spans="1:9" ht="23.25" customHeight="1">
      <c r="A39" s="32"/>
      <c r="B39" s="192"/>
      <c r="C39" s="192"/>
      <c r="D39" s="3"/>
      <c r="E39" s="3"/>
      <c r="F39" s="3"/>
      <c r="G39" s="3"/>
      <c r="I39" s="7"/>
    </row>
    <row r="40" spans="1:9" ht="15">
      <c r="A40" s="32"/>
      <c r="B40" s="192"/>
      <c r="C40" s="192"/>
      <c r="D40" s="3"/>
      <c r="E40" s="3"/>
      <c r="F40" s="3"/>
      <c r="G40" s="3"/>
      <c r="I40" s="7"/>
    </row>
    <row r="41" spans="3:9" ht="15">
      <c r="C41" s="3"/>
      <c r="I41" s="7"/>
    </row>
  </sheetData>
  <sheetProtection/>
  <mergeCells count="20">
    <mergeCell ref="D2:F2"/>
    <mergeCell ref="G3:G4"/>
    <mergeCell ref="A3:A4"/>
    <mergeCell ref="B3:B4"/>
    <mergeCell ref="C3:C4"/>
    <mergeCell ref="H3:H4"/>
    <mergeCell ref="I3:I4"/>
    <mergeCell ref="J3:J4"/>
    <mergeCell ref="N3:N4"/>
    <mergeCell ref="K3:M3"/>
    <mergeCell ref="E3:E4"/>
    <mergeCell ref="F3:F4"/>
    <mergeCell ref="B37:C40"/>
    <mergeCell ref="A31:B31"/>
    <mergeCell ref="B5:B6"/>
    <mergeCell ref="B8:B9"/>
    <mergeCell ref="D3:D4"/>
    <mergeCell ref="A30:C30"/>
    <mergeCell ref="A13:B13"/>
    <mergeCell ref="A33:G3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48"/>
  <sheetViews>
    <sheetView zoomScale="60" zoomScaleNormal="60" zoomScalePageLayoutView="0" workbookViewId="0" topLeftCell="A1">
      <selection activeCell="AB1" sqref="AB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69" customWidth="1"/>
    <col min="5" max="5" width="18.7109375" style="2" customWidth="1"/>
    <col min="6" max="10" width="18.7109375" style="3" customWidth="1"/>
    <col min="11" max="11" width="4.00390625" style="3" bestFit="1" customWidth="1"/>
    <col min="12" max="13" width="5.140625" style="3" customWidth="1"/>
    <col min="14" max="14" width="4.00390625" style="3" bestFit="1" customWidth="1"/>
    <col min="15" max="15" width="30.140625" style="3" customWidth="1"/>
    <col min="16" max="16" width="19.00390625" style="3" customWidth="1"/>
    <col min="17" max="17" width="13.8515625" style="5" customWidth="1"/>
    <col min="18" max="18" width="4.00390625" style="35" customWidth="1"/>
    <col min="19" max="19" width="6.28125" style="36" customWidth="1"/>
    <col min="20" max="20" width="5.421875" style="36" customWidth="1"/>
    <col min="21" max="16384" width="9.140625" style="2" customWidth="1"/>
  </cols>
  <sheetData>
    <row r="1" spans="1:20" ht="36" customHeight="1">
      <c r="A1" s="1" t="s">
        <v>67</v>
      </c>
      <c r="D1" s="2"/>
      <c r="F1" s="2"/>
      <c r="G1" s="2"/>
      <c r="H1" s="2"/>
      <c r="I1" s="2"/>
      <c r="J1" s="2"/>
      <c r="K1" s="2"/>
      <c r="L1" s="2"/>
      <c r="M1" s="5"/>
      <c r="N1" s="2"/>
      <c r="O1" s="5"/>
      <c r="P1" s="5"/>
      <c r="R1" s="2"/>
      <c r="S1" s="7"/>
      <c r="T1" s="2"/>
    </row>
    <row r="2" spans="1:20" ht="36" customHeight="1">
      <c r="A2" s="1"/>
      <c r="D2" s="207"/>
      <c r="E2" s="207"/>
      <c r="F2" s="207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  <c r="S2" s="2"/>
      <c r="T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11" customFormat="1" ht="51.75" customHeight="1">
      <c r="A5" s="60" t="s">
        <v>156</v>
      </c>
      <c r="B5" s="200" t="s">
        <v>114</v>
      </c>
      <c r="C5" s="214" t="s">
        <v>8</v>
      </c>
      <c r="D5" s="22">
        <v>5000</v>
      </c>
      <c r="E5" s="9">
        <f>F5/D5</f>
        <v>45</v>
      </c>
      <c r="F5" s="21">
        <v>225000</v>
      </c>
      <c r="G5" s="22">
        <v>5000</v>
      </c>
      <c r="H5" s="95">
        <f>D5/83000</f>
        <v>0.060240963855421686</v>
      </c>
      <c r="I5" s="136" t="s">
        <v>78</v>
      </c>
      <c r="J5" s="22" t="s">
        <v>82</v>
      </c>
      <c r="K5" s="68" t="s">
        <v>180</v>
      </c>
      <c r="L5" s="10" t="s">
        <v>158</v>
      </c>
      <c r="M5" s="68" t="s">
        <v>11</v>
      </c>
      <c r="N5" s="68" t="s">
        <v>180</v>
      </c>
      <c r="O5" s="120" t="s">
        <v>157</v>
      </c>
    </row>
    <row r="6" spans="1:15" s="11" customFormat="1" ht="51.75" customHeight="1">
      <c r="A6" s="60" t="s">
        <v>122</v>
      </c>
      <c r="B6" s="201"/>
      <c r="C6" s="215"/>
      <c r="D6" s="22">
        <v>8000</v>
      </c>
      <c r="E6" s="9">
        <f>F6/D6</f>
        <v>40</v>
      </c>
      <c r="F6" s="21">
        <v>320000</v>
      </c>
      <c r="G6" s="22">
        <v>8000</v>
      </c>
      <c r="H6" s="95">
        <f>D6/83000</f>
        <v>0.0963855421686747</v>
      </c>
      <c r="I6" s="136" t="s">
        <v>78</v>
      </c>
      <c r="J6" s="22" t="s">
        <v>82</v>
      </c>
      <c r="K6" s="68" t="s">
        <v>180</v>
      </c>
      <c r="L6" s="10" t="s">
        <v>158</v>
      </c>
      <c r="M6" s="68" t="s">
        <v>11</v>
      </c>
      <c r="N6" s="68" t="s">
        <v>180</v>
      </c>
      <c r="O6" s="120" t="s">
        <v>157</v>
      </c>
    </row>
    <row r="7" spans="1:15" s="11" customFormat="1" ht="51.75" customHeight="1">
      <c r="A7" s="60" t="s">
        <v>64</v>
      </c>
      <c r="B7" s="201"/>
      <c r="C7" s="215"/>
      <c r="D7" s="22">
        <v>16000</v>
      </c>
      <c r="E7" s="22">
        <f>F7/D7</f>
        <v>35</v>
      </c>
      <c r="F7" s="21">
        <v>560000</v>
      </c>
      <c r="G7" s="22">
        <v>16000</v>
      </c>
      <c r="H7" s="95">
        <f>D7/83000</f>
        <v>0.1927710843373494</v>
      </c>
      <c r="I7" s="136" t="s">
        <v>78</v>
      </c>
      <c r="J7" s="22" t="s">
        <v>82</v>
      </c>
      <c r="K7" s="68" t="s">
        <v>180</v>
      </c>
      <c r="L7" s="10" t="s">
        <v>158</v>
      </c>
      <c r="M7" s="68" t="s">
        <v>11</v>
      </c>
      <c r="N7" s="68" t="s">
        <v>180</v>
      </c>
      <c r="O7" s="120" t="s">
        <v>157</v>
      </c>
    </row>
    <row r="8" spans="1:15" s="11" customFormat="1" ht="51.75" customHeight="1">
      <c r="A8" s="60" t="s">
        <v>65</v>
      </c>
      <c r="B8" s="201"/>
      <c r="C8" s="215"/>
      <c r="D8" s="22">
        <v>32000</v>
      </c>
      <c r="E8" s="22">
        <f>F8/D8</f>
        <v>25</v>
      </c>
      <c r="F8" s="21">
        <v>800000</v>
      </c>
      <c r="G8" s="22">
        <v>32000</v>
      </c>
      <c r="H8" s="95">
        <f>D8/83000</f>
        <v>0.3855421686746988</v>
      </c>
      <c r="I8" s="136" t="s">
        <v>78</v>
      </c>
      <c r="J8" s="22" t="s">
        <v>82</v>
      </c>
      <c r="K8" s="68" t="s">
        <v>180</v>
      </c>
      <c r="L8" s="10" t="s">
        <v>158</v>
      </c>
      <c r="M8" s="68" t="s">
        <v>11</v>
      </c>
      <c r="N8" s="68" t="s">
        <v>180</v>
      </c>
      <c r="O8" s="120" t="s">
        <v>157</v>
      </c>
    </row>
    <row r="9" spans="1:15" s="11" customFormat="1" ht="51.75" customHeight="1">
      <c r="A9" s="60" t="s">
        <v>9</v>
      </c>
      <c r="B9" s="202"/>
      <c r="C9" s="216"/>
      <c r="D9" s="22">
        <v>1</v>
      </c>
      <c r="E9" s="22">
        <f>F9/D9</f>
        <v>50</v>
      </c>
      <c r="F9" s="21">
        <v>50</v>
      </c>
      <c r="G9" s="22">
        <v>83000</v>
      </c>
      <c r="H9" s="95">
        <f>500/83000</f>
        <v>0.006024096385542169</v>
      </c>
      <c r="I9" s="136" t="s">
        <v>78</v>
      </c>
      <c r="J9" s="22" t="s">
        <v>82</v>
      </c>
      <c r="K9" s="68" t="s">
        <v>11</v>
      </c>
      <c r="L9" s="68" t="s">
        <v>11</v>
      </c>
      <c r="M9" s="68" t="s">
        <v>11</v>
      </c>
      <c r="N9" s="68" t="s">
        <v>11</v>
      </c>
      <c r="O9" s="120" t="s">
        <v>166</v>
      </c>
    </row>
    <row r="10" spans="1:20" ht="20.25" customHeight="1">
      <c r="A10" s="13"/>
      <c r="B10" s="15"/>
      <c r="C10" s="15"/>
      <c r="D10" s="12"/>
      <c r="E10" s="12"/>
      <c r="F10" s="12"/>
      <c r="G10" s="30"/>
      <c r="H10" s="30"/>
      <c r="I10" s="30"/>
      <c r="J10" s="30"/>
      <c r="K10" s="24"/>
      <c r="L10" s="24"/>
      <c r="M10" s="24"/>
      <c r="N10" s="24"/>
      <c r="O10" s="24"/>
      <c r="P10" s="2"/>
      <c r="Q10" s="2"/>
      <c r="R10" s="2"/>
      <c r="S10" s="2"/>
      <c r="T10" s="2"/>
    </row>
    <row r="11" spans="1:20" ht="15">
      <c r="A11" s="32" t="s">
        <v>46</v>
      </c>
      <c r="B11" s="33"/>
      <c r="C11" s="33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R11" s="2"/>
      <c r="S11" s="7"/>
      <c r="T11" s="2"/>
    </row>
    <row r="12" spans="1:20" ht="15">
      <c r="A12" s="37"/>
      <c r="B12" s="37"/>
      <c r="C12" s="37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R12" s="2"/>
      <c r="S12" s="7"/>
      <c r="T12" s="2"/>
    </row>
    <row r="13" spans="4:20" ht="15"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R13" s="2"/>
      <c r="S13" s="2"/>
      <c r="T13" s="2"/>
    </row>
    <row r="14" spans="1:20" ht="60" customHeight="1">
      <c r="A14" s="206" t="s">
        <v>12</v>
      </c>
      <c r="B14" s="206"/>
      <c r="C14" s="81"/>
      <c r="D14" s="218"/>
      <c r="E14" s="218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  <c r="Q14" s="2"/>
      <c r="R14" s="2"/>
      <c r="S14" s="2"/>
      <c r="T14" s="2"/>
    </row>
    <row r="15" spans="1:20" ht="29.25" customHeight="1">
      <c r="A15" s="38" t="s">
        <v>13</v>
      </c>
      <c r="B15" s="39" t="s">
        <v>14</v>
      </c>
      <c r="C15" s="78"/>
      <c r="D15" s="7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19"/>
      <c r="Q15" s="219"/>
      <c r="R15" s="2"/>
      <c r="S15" s="2"/>
      <c r="T15" s="2"/>
    </row>
    <row r="16" spans="1:20" ht="15" customHeight="1">
      <c r="A16" s="40" t="s">
        <v>15</v>
      </c>
      <c r="B16" s="41">
        <v>0.6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19"/>
      <c r="Q16" s="219"/>
      <c r="R16" s="2"/>
      <c r="S16" s="2"/>
      <c r="T16" s="2"/>
    </row>
    <row r="17" spans="1:20" ht="15">
      <c r="A17" s="40" t="s">
        <v>16</v>
      </c>
      <c r="B17" s="41">
        <v>0.7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9"/>
      <c r="Q17" s="219"/>
      <c r="R17" s="2"/>
      <c r="S17" s="2"/>
      <c r="T17" s="2"/>
    </row>
    <row r="18" spans="1:20" ht="15">
      <c r="A18" s="40" t="s">
        <v>17</v>
      </c>
      <c r="B18" s="41">
        <v>1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9"/>
      <c r="Q18" s="219"/>
      <c r="R18" s="2"/>
      <c r="S18" s="2"/>
      <c r="T18" s="2"/>
    </row>
    <row r="19" spans="1:20" ht="15">
      <c r="A19" s="40" t="s">
        <v>18</v>
      </c>
      <c r="B19" s="41">
        <v>1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19"/>
      <c r="Q19" s="219"/>
      <c r="R19" s="2"/>
      <c r="S19" s="2"/>
      <c r="T19" s="2"/>
    </row>
    <row r="20" spans="1:20" ht="15">
      <c r="A20" s="40" t="s">
        <v>19</v>
      </c>
      <c r="B20" s="41">
        <v>1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19"/>
      <c r="Q20" s="219"/>
      <c r="R20" s="2"/>
      <c r="S20" s="2"/>
      <c r="T20" s="2"/>
    </row>
    <row r="21" spans="1:20" ht="15">
      <c r="A21" s="40" t="s">
        <v>20</v>
      </c>
      <c r="B21" s="41">
        <v>1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3"/>
      <c r="R21" s="2"/>
      <c r="S21" s="2"/>
      <c r="T21" s="2"/>
    </row>
    <row r="22" spans="1:20" ht="15">
      <c r="A22" s="40" t="s">
        <v>21</v>
      </c>
      <c r="B22" s="41">
        <v>0.7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3"/>
      <c r="R22" s="2"/>
      <c r="S22" s="2"/>
      <c r="T22" s="2"/>
    </row>
    <row r="23" spans="1:20" ht="15">
      <c r="A23" s="40" t="s">
        <v>22</v>
      </c>
      <c r="B23" s="41">
        <v>0.7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3"/>
      <c r="R23" s="2"/>
      <c r="S23" s="2"/>
      <c r="T23" s="2"/>
    </row>
    <row r="24" spans="1:20" ht="15">
      <c r="A24" s="40" t="s">
        <v>23</v>
      </c>
      <c r="B24" s="41">
        <v>1.25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3"/>
      <c r="R24" s="2"/>
      <c r="S24" s="2"/>
      <c r="T24" s="2"/>
    </row>
    <row r="25" spans="1:20" ht="15">
      <c r="A25" s="40" t="s">
        <v>24</v>
      </c>
      <c r="B25" s="41">
        <v>1.3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3"/>
      <c r="R25" s="2"/>
      <c r="S25" s="2"/>
      <c r="T25" s="2"/>
    </row>
    <row r="26" spans="1:20" ht="15">
      <c r="A26" s="40" t="s">
        <v>25</v>
      </c>
      <c r="B26" s="41">
        <v>1.3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3"/>
      <c r="R26" s="2"/>
      <c r="S26" s="2"/>
      <c r="T26" s="2"/>
    </row>
    <row r="27" spans="1:20" ht="15">
      <c r="A27" s="40" t="s">
        <v>26</v>
      </c>
      <c r="B27" s="41">
        <v>1.3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3"/>
      <c r="R27" s="2"/>
      <c r="S27" s="2"/>
      <c r="T27" s="2"/>
    </row>
    <row r="28" spans="1:20" ht="15">
      <c r="A28" s="44"/>
      <c r="B28" s="45"/>
      <c r="C28" s="45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3"/>
      <c r="R28" s="2"/>
      <c r="S28" s="2"/>
      <c r="T28" s="2"/>
    </row>
    <row r="29" spans="1:20" ht="15">
      <c r="A29" s="46"/>
      <c r="B29" s="47"/>
      <c r="C29" s="47"/>
      <c r="D29" s="2"/>
      <c r="E29" s="3"/>
      <c r="F29" s="5"/>
      <c r="G29" s="5"/>
      <c r="H29" s="5"/>
      <c r="I29" s="5"/>
      <c r="J29" s="5"/>
      <c r="K29" s="5"/>
      <c r="L29" s="5"/>
      <c r="M29" s="5"/>
      <c r="N29" s="5"/>
      <c r="O29" s="5"/>
      <c r="P29" s="2"/>
      <c r="Q29" s="2"/>
      <c r="R29" s="2"/>
      <c r="S29" s="2"/>
      <c r="T29" s="2"/>
    </row>
    <row r="30" spans="1:20" ht="15">
      <c r="A30" s="48" t="s">
        <v>47</v>
      </c>
      <c r="B30" s="37"/>
      <c r="C30" s="37"/>
      <c r="D30" s="218"/>
      <c r="E30" s="218"/>
      <c r="F30" s="5"/>
      <c r="G30" s="5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  <c r="S30" s="2"/>
      <c r="T30" s="2"/>
    </row>
    <row r="31" spans="1:20" ht="15">
      <c r="A31" s="197" t="s">
        <v>178</v>
      </c>
      <c r="B31" s="198"/>
      <c r="C31" s="199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  <c r="T31" s="2"/>
    </row>
    <row r="32" spans="1:20" ht="33" customHeight="1">
      <c r="A32" s="195" t="s">
        <v>27</v>
      </c>
      <c r="B32" s="196"/>
      <c r="C32" s="117">
        <v>0.3</v>
      </c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  <c r="T32" s="2"/>
    </row>
    <row r="33" spans="1:20" ht="15">
      <c r="A33" s="197" t="s">
        <v>28</v>
      </c>
      <c r="B33" s="198"/>
      <c r="C33" s="199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  <c r="T33" s="2"/>
    </row>
    <row r="34" spans="1:20" ht="15">
      <c r="A34" s="193" t="s">
        <v>29</v>
      </c>
      <c r="B34" s="194"/>
      <c r="C34" s="116" t="s">
        <v>177</v>
      </c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2"/>
      <c r="R34" s="2"/>
      <c r="S34" s="2"/>
      <c r="T34" s="2"/>
    </row>
    <row r="35" spans="1:20" ht="15">
      <c r="A35" s="193" t="s">
        <v>5</v>
      </c>
      <c r="B35" s="194"/>
      <c r="C35" s="116">
        <v>0.1</v>
      </c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2"/>
      <c r="Q35" s="2"/>
      <c r="R35" s="2"/>
      <c r="S35" s="2"/>
      <c r="T35" s="2"/>
    </row>
    <row r="36" spans="1:20" ht="15">
      <c r="A36" s="193" t="s">
        <v>30</v>
      </c>
      <c r="B36" s="194"/>
      <c r="C36" s="116">
        <v>0.1</v>
      </c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2"/>
      <c r="Q36" s="2"/>
      <c r="R36" s="2"/>
      <c r="S36" s="2"/>
      <c r="T36" s="2"/>
    </row>
    <row r="37" spans="1:20" ht="15">
      <c r="A37" s="193" t="s">
        <v>181</v>
      </c>
      <c r="B37" s="194"/>
      <c r="C37" s="116">
        <v>0.05</v>
      </c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2"/>
      <c r="Q37" s="2"/>
      <c r="R37" s="2"/>
      <c r="S37" s="2"/>
      <c r="T37" s="2"/>
    </row>
    <row r="38" spans="4:20" ht="15"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2"/>
      <c r="S38" s="2"/>
      <c r="T38" s="2"/>
    </row>
    <row r="39" spans="4:20" ht="15"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2"/>
      <c r="S39" s="2"/>
      <c r="T39" s="2"/>
    </row>
    <row r="40" spans="1:17" s="88" customFormat="1" ht="15" customHeight="1">
      <c r="A40" s="203" t="s">
        <v>48</v>
      </c>
      <c r="B40" s="204"/>
      <c r="C40" s="204"/>
      <c r="D40" s="204"/>
      <c r="E40" s="204"/>
      <c r="F40" s="204"/>
      <c r="G40" s="205"/>
      <c r="H40" s="53"/>
      <c r="I40" s="53"/>
      <c r="J40" s="53"/>
      <c r="K40" s="53"/>
      <c r="L40" s="53"/>
      <c r="M40" s="53"/>
      <c r="N40" s="53"/>
      <c r="O40" s="53"/>
      <c r="P40" s="53"/>
      <c r="Q40" s="131"/>
    </row>
    <row r="41" spans="1:17" s="88" customFormat="1" ht="15">
      <c r="A41" s="160" t="s">
        <v>31</v>
      </c>
      <c r="B41" s="133"/>
      <c r="C41" s="133"/>
      <c r="D41" s="161"/>
      <c r="E41" s="161"/>
      <c r="F41" s="162"/>
      <c r="G41" s="163"/>
      <c r="H41" s="164"/>
      <c r="I41" s="164"/>
      <c r="J41" s="164"/>
      <c r="K41" s="164"/>
      <c r="L41" s="164"/>
      <c r="M41" s="164"/>
      <c r="N41" s="164"/>
      <c r="O41" s="164"/>
      <c r="P41" s="164"/>
      <c r="Q41" s="53"/>
    </row>
    <row r="42" spans="4:20" ht="15"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R42" s="2"/>
      <c r="S42" s="2"/>
      <c r="T42" s="2"/>
    </row>
    <row r="43" spans="4:20" ht="15"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R43" s="2"/>
      <c r="S43" s="2"/>
      <c r="T43" s="2"/>
    </row>
    <row r="44" spans="2:20" ht="15" customHeight="1">
      <c r="B44" s="192" t="s">
        <v>79</v>
      </c>
      <c r="C44" s="192"/>
      <c r="D44" s="192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42"/>
      <c r="S44" s="4"/>
      <c r="T44" s="43"/>
    </row>
    <row r="45" spans="1:20" ht="18" customHeight="1">
      <c r="A45" s="32"/>
      <c r="B45" s="192"/>
      <c r="C45" s="192"/>
      <c r="D45" s="192"/>
      <c r="Q45" s="3"/>
      <c r="R45" s="42"/>
      <c r="S45" s="4"/>
      <c r="T45" s="43"/>
    </row>
    <row r="46" spans="1:20" ht="23.25" customHeight="1">
      <c r="A46" s="32"/>
      <c r="B46" s="192"/>
      <c r="C46" s="192"/>
      <c r="D46" s="192"/>
      <c r="Q46" s="3"/>
      <c r="R46" s="42"/>
      <c r="S46" s="4"/>
      <c r="T46" s="43"/>
    </row>
    <row r="47" spans="1:20" ht="15">
      <c r="A47" s="32"/>
      <c r="B47" s="192"/>
      <c r="C47" s="192"/>
      <c r="D47" s="192"/>
      <c r="Q47" s="3"/>
      <c r="R47" s="42"/>
      <c r="S47" s="4"/>
      <c r="T47" s="43"/>
    </row>
    <row r="48" spans="4:20" ht="15"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R48" s="42"/>
      <c r="S48" s="4"/>
      <c r="T48" s="43"/>
    </row>
  </sheetData>
  <sheetProtection/>
  <mergeCells count="28">
    <mergeCell ref="P15:Q20"/>
    <mergeCell ref="O3:O4"/>
    <mergeCell ref="E3:E4"/>
    <mergeCell ref="F3:F4"/>
    <mergeCell ref="G3:G4"/>
    <mergeCell ref="H3:H4"/>
    <mergeCell ref="I3:I4"/>
    <mergeCell ref="J3:J4"/>
    <mergeCell ref="B3:B4"/>
    <mergeCell ref="C3:C4"/>
    <mergeCell ref="B44:D47"/>
    <mergeCell ref="D30:E30"/>
    <mergeCell ref="A32:B32"/>
    <mergeCell ref="A34:B34"/>
    <mergeCell ref="A31:C31"/>
    <mergeCell ref="A33:C33"/>
    <mergeCell ref="A40:G40"/>
    <mergeCell ref="B5:B9"/>
    <mergeCell ref="K3:N3"/>
    <mergeCell ref="A37:B37"/>
    <mergeCell ref="C5:C9"/>
    <mergeCell ref="D2:F2"/>
    <mergeCell ref="A35:B35"/>
    <mergeCell ref="A36:B36"/>
    <mergeCell ref="D3:D4"/>
    <mergeCell ref="A14:B14"/>
    <mergeCell ref="D14:E14"/>
    <mergeCell ref="A3:A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43"/>
  <sheetViews>
    <sheetView zoomScale="60" zoomScaleNormal="60" zoomScalePageLayoutView="0" workbookViewId="0" topLeftCell="A1">
      <selection activeCell="AA1" sqref="AA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7.8515625" style="3" customWidth="1"/>
    <col min="16" max="16" width="13.8515625" style="5" customWidth="1"/>
    <col min="17" max="17" width="4.00390625" style="35" customWidth="1"/>
    <col min="18" max="18" width="6.28125" style="36" customWidth="1"/>
    <col min="19" max="19" width="5.421875" style="36" customWidth="1"/>
    <col min="20" max="16384" width="9.140625" style="2" customWidth="1"/>
  </cols>
  <sheetData>
    <row r="1" spans="1:19" ht="36" customHeight="1">
      <c r="A1" s="1" t="s">
        <v>68</v>
      </c>
      <c r="D1" s="2"/>
      <c r="F1" s="2"/>
      <c r="G1" s="2"/>
      <c r="H1" s="2"/>
      <c r="I1" s="2"/>
      <c r="J1" s="2"/>
      <c r="K1" s="2"/>
      <c r="L1" s="2"/>
      <c r="M1" s="5"/>
      <c r="N1" s="5"/>
      <c r="O1" s="5"/>
      <c r="Q1" s="2"/>
      <c r="R1" s="7"/>
      <c r="S1" s="2"/>
    </row>
    <row r="2" spans="1:19" ht="36" customHeight="1">
      <c r="A2" s="1"/>
      <c r="D2" s="207"/>
      <c r="E2" s="207"/>
      <c r="F2" s="207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  <c r="S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60" t="s">
        <v>9</v>
      </c>
      <c r="B5" s="63" t="s">
        <v>114</v>
      </c>
      <c r="C5" s="111" t="s">
        <v>8</v>
      </c>
      <c r="D5" s="10">
        <v>1</v>
      </c>
      <c r="E5" s="9">
        <f>F5/D5</f>
        <v>80</v>
      </c>
      <c r="F5" s="21">
        <v>80</v>
      </c>
      <c r="G5" s="22">
        <v>1000</v>
      </c>
      <c r="H5" s="22"/>
      <c r="I5" s="136" t="s">
        <v>78</v>
      </c>
      <c r="J5" s="22" t="s">
        <v>82</v>
      </c>
      <c r="K5" s="68" t="s">
        <v>180</v>
      </c>
      <c r="L5" s="68" t="s">
        <v>180</v>
      </c>
      <c r="M5" s="68" t="s">
        <v>180</v>
      </c>
      <c r="N5" s="120" t="s">
        <v>81</v>
      </c>
    </row>
    <row r="6" spans="1:14" s="11" customFormat="1" ht="4.5" customHeight="1">
      <c r="A6" s="61"/>
      <c r="B6" s="76"/>
      <c r="C6" s="112"/>
      <c r="D6" s="77"/>
      <c r="E6" s="28"/>
      <c r="F6" s="77"/>
      <c r="G6" s="28"/>
      <c r="H6" s="28"/>
      <c r="I6" s="140"/>
      <c r="J6" s="28"/>
      <c r="K6" s="29"/>
      <c r="L6" s="29"/>
      <c r="M6" s="29"/>
      <c r="N6" s="121"/>
    </row>
    <row r="7" spans="1:14" s="11" customFormat="1" ht="51.75" customHeight="1">
      <c r="A7" s="60" t="s">
        <v>9</v>
      </c>
      <c r="B7" s="63" t="s">
        <v>69</v>
      </c>
      <c r="C7" s="111" t="s">
        <v>86</v>
      </c>
      <c r="D7" s="22">
        <v>1</v>
      </c>
      <c r="E7" s="22">
        <f>F7/D7</f>
        <v>800</v>
      </c>
      <c r="F7" s="21">
        <v>800</v>
      </c>
      <c r="G7" s="22">
        <v>60</v>
      </c>
      <c r="H7" s="22"/>
      <c r="I7" s="136" t="s">
        <v>78</v>
      </c>
      <c r="J7" s="22" t="s">
        <v>82</v>
      </c>
      <c r="K7" s="68" t="s">
        <v>180</v>
      </c>
      <c r="L7" s="68" t="s">
        <v>180</v>
      </c>
      <c r="M7" s="68" t="s">
        <v>180</v>
      </c>
      <c r="N7" s="120"/>
    </row>
    <row r="8" spans="1:14" s="11" customFormat="1" ht="4.5" customHeight="1">
      <c r="A8" s="61"/>
      <c r="B8" s="76"/>
      <c r="C8" s="113"/>
      <c r="D8" s="77"/>
      <c r="E8" s="28"/>
      <c r="F8" s="77"/>
      <c r="G8" s="28">
        <v>320</v>
      </c>
      <c r="H8" s="28"/>
      <c r="I8" s="140"/>
      <c r="J8" s="28"/>
      <c r="K8" s="29"/>
      <c r="L8" s="29"/>
      <c r="M8" s="29"/>
      <c r="N8" s="121"/>
    </row>
    <row r="9" spans="1:14" s="11" customFormat="1" ht="51.75" customHeight="1">
      <c r="A9" s="60" t="s">
        <v>9</v>
      </c>
      <c r="B9" s="63" t="s">
        <v>69</v>
      </c>
      <c r="C9" s="111" t="s">
        <v>87</v>
      </c>
      <c r="D9" s="22">
        <v>1</v>
      </c>
      <c r="E9" s="22">
        <f>F9/D9</f>
        <v>600</v>
      </c>
      <c r="F9" s="21">
        <v>600</v>
      </c>
      <c r="G9" s="22">
        <v>160</v>
      </c>
      <c r="H9" s="22"/>
      <c r="I9" s="136" t="s">
        <v>78</v>
      </c>
      <c r="J9" s="22" t="s">
        <v>82</v>
      </c>
      <c r="K9" s="68" t="s">
        <v>180</v>
      </c>
      <c r="L9" s="68" t="s">
        <v>180</v>
      </c>
      <c r="M9" s="68" t="s">
        <v>180</v>
      </c>
      <c r="N9" s="120"/>
    </row>
    <row r="10" spans="1:19" ht="20.25" customHeight="1">
      <c r="A10" s="13"/>
      <c r="B10" s="15"/>
      <c r="C10" s="15"/>
      <c r="D10" s="12"/>
      <c r="E10" s="12"/>
      <c r="F10" s="12"/>
      <c r="G10" s="30"/>
      <c r="H10" s="30"/>
      <c r="I10" s="30"/>
      <c r="J10" s="30"/>
      <c r="K10" s="24"/>
      <c r="L10" s="24"/>
      <c r="M10" s="24"/>
      <c r="N10" s="24"/>
      <c r="O10" s="2"/>
      <c r="P10" s="2"/>
      <c r="Q10" s="2"/>
      <c r="R10" s="2"/>
      <c r="S10" s="2"/>
    </row>
    <row r="11" spans="1:19" ht="15">
      <c r="A11" s="32" t="s">
        <v>46</v>
      </c>
      <c r="B11" s="33"/>
      <c r="C11" s="33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Q11" s="2"/>
      <c r="R11" s="7"/>
      <c r="S11" s="2"/>
    </row>
    <row r="12" spans="1:19" ht="15">
      <c r="A12" s="37"/>
      <c r="B12" s="37"/>
      <c r="C12" s="37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Q12" s="2"/>
      <c r="R12" s="7"/>
      <c r="S12" s="2"/>
    </row>
    <row r="13" spans="4:19" ht="15"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Q13" s="2"/>
      <c r="R13" s="2"/>
      <c r="S13" s="2"/>
    </row>
    <row r="14" spans="1:19" ht="60" customHeight="1">
      <c r="A14" s="206" t="s">
        <v>12</v>
      </c>
      <c r="B14" s="206"/>
      <c r="C14" s="81"/>
      <c r="D14" s="218"/>
      <c r="E14" s="218"/>
      <c r="F14" s="5"/>
      <c r="G14" s="5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</row>
    <row r="15" spans="1:19" ht="29.25" customHeight="1">
      <c r="A15" s="38" t="s">
        <v>13</v>
      </c>
      <c r="B15" s="39" t="s">
        <v>14</v>
      </c>
      <c r="C15" s="78"/>
      <c r="D15" s="78"/>
      <c r="E15" s="5"/>
      <c r="F15" s="5"/>
      <c r="G15" s="5"/>
      <c r="H15" s="5"/>
      <c r="I15" s="5"/>
      <c r="J15" s="5"/>
      <c r="K15" s="5"/>
      <c r="L15" s="5"/>
      <c r="M15" s="5"/>
      <c r="N15" s="5"/>
      <c r="O15" s="219"/>
      <c r="P15" s="219"/>
      <c r="Q15" s="2"/>
      <c r="R15" s="2"/>
      <c r="S15" s="2"/>
    </row>
    <row r="16" spans="1:19" ht="15" customHeight="1">
      <c r="A16" s="40" t="s">
        <v>15</v>
      </c>
      <c r="B16" s="41">
        <v>0.6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219"/>
      <c r="P16" s="219"/>
      <c r="Q16" s="2"/>
      <c r="R16" s="2"/>
      <c r="S16" s="2"/>
    </row>
    <row r="17" spans="1:19" ht="15">
      <c r="A17" s="40" t="s">
        <v>16</v>
      </c>
      <c r="B17" s="41">
        <v>0.7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219"/>
      <c r="P17" s="219"/>
      <c r="Q17" s="2"/>
      <c r="R17" s="2"/>
      <c r="S17" s="2"/>
    </row>
    <row r="18" spans="1:19" ht="15">
      <c r="A18" s="40" t="s">
        <v>17</v>
      </c>
      <c r="B18" s="41">
        <v>1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219"/>
      <c r="P18" s="219"/>
      <c r="Q18" s="2"/>
      <c r="R18" s="2"/>
      <c r="S18" s="2"/>
    </row>
    <row r="19" spans="1:19" ht="15">
      <c r="A19" s="40" t="s">
        <v>18</v>
      </c>
      <c r="B19" s="41">
        <v>1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219"/>
      <c r="P19" s="219"/>
      <c r="Q19" s="2"/>
      <c r="R19" s="2"/>
      <c r="S19" s="2"/>
    </row>
    <row r="20" spans="1:19" ht="15">
      <c r="A20" s="40" t="s">
        <v>19</v>
      </c>
      <c r="B20" s="41">
        <v>1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219"/>
      <c r="P20" s="219"/>
      <c r="Q20" s="2"/>
      <c r="R20" s="2"/>
      <c r="S20" s="2"/>
    </row>
    <row r="21" spans="1:19" ht="15">
      <c r="A21" s="40" t="s">
        <v>20</v>
      </c>
      <c r="B21" s="41">
        <v>1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3"/>
      <c r="Q21" s="2"/>
      <c r="R21" s="2"/>
      <c r="S21" s="2"/>
    </row>
    <row r="22" spans="1:19" ht="15">
      <c r="A22" s="40" t="s">
        <v>21</v>
      </c>
      <c r="B22" s="41">
        <v>0.7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3"/>
      <c r="Q22" s="2"/>
      <c r="R22" s="2"/>
      <c r="S22" s="2"/>
    </row>
    <row r="23" spans="1:19" ht="15">
      <c r="A23" s="40" t="s">
        <v>22</v>
      </c>
      <c r="B23" s="41">
        <v>0.7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3"/>
      <c r="Q23" s="2"/>
      <c r="R23" s="2"/>
      <c r="S23" s="2"/>
    </row>
    <row r="24" spans="1:19" ht="15">
      <c r="A24" s="40" t="s">
        <v>23</v>
      </c>
      <c r="B24" s="41">
        <v>1.25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3"/>
      <c r="Q24" s="2"/>
      <c r="R24" s="2"/>
      <c r="S24" s="2"/>
    </row>
    <row r="25" spans="1:19" ht="15">
      <c r="A25" s="40" t="s">
        <v>24</v>
      </c>
      <c r="B25" s="41">
        <v>1.3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  <c r="P25" s="43"/>
      <c r="Q25" s="2"/>
      <c r="R25" s="2"/>
      <c r="S25" s="2"/>
    </row>
    <row r="26" spans="1:19" ht="15">
      <c r="A26" s="40" t="s">
        <v>25</v>
      </c>
      <c r="B26" s="41">
        <v>1.3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  <c r="P26" s="43"/>
      <c r="Q26" s="2"/>
      <c r="R26" s="2"/>
      <c r="S26" s="2"/>
    </row>
    <row r="27" spans="1:19" ht="15">
      <c r="A27" s="40" t="s">
        <v>26</v>
      </c>
      <c r="B27" s="41">
        <v>1.3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  <c r="P27" s="43"/>
      <c r="Q27" s="2"/>
      <c r="R27" s="2"/>
      <c r="S27" s="2"/>
    </row>
    <row r="28" spans="1:19" ht="15">
      <c r="A28" s="44"/>
      <c r="B28" s="45"/>
      <c r="C28" s="45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4"/>
      <c r="P28" s="43"/>
      <c r="Q28" s="2"/>
      <c r="R28" s="2"/>
      <c r="S28" s="2"/>
    </row>
    <row r="29" spans="1:19" ht="15">
      <c r="A29" s="46"/>
      <c r="B29" s="47"/>
      <c r="C29" s="47"/>
      <c r="D29" s="2"/>
      <c r="E29" s="3"/>
      <c r="F29" s="5"/>
      <c r="G29" s="5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</row>
    <row r="30" spans="1:19" ht="15">
      <c r="A30" s="48" t="s">
        <v>47</v>
      </c>
      <c r="B30" s="37"/>
      <c r="C30" s="37"/>
      <c r="D30" s="218"/>
      <c r="E30" s="218"/>
      <c r="F30" s="5"/>
      <c r="G30" s="5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</row>
    <row r="31" spans="1:19" ht="15">
      <c r="A31" s="197" t="s">
        <v>178</v>
      </c>
      <c r="B31" s="198"/>
      <c r="C31" s="199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</row>
    <row r="32" spans="1:19" ht="33" customHeight="1">
      <c r="A32" s="195" t="s">
        <v>27</v>
      </c>
      <c r="B32" s="196"/>
      <c r="C32" s="117">
        <v>0.3</v>
      </c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</row>
    <row r="33" spans="4:19" ht="15"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Q33" s="2"/>
      <c r="R33" s="2"/>
      <c r="S33" s="2"/>
    </row>
    <row r="34" spans="4:19" ht="15"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Q34" s="2"/>
      <c r="R34" s="2"/>
      <c r="S34" s="2"/>
    </row>
    <row r="35" spans="1:16" s="88" customFormat="1" ht="15" customHeight="1">
      <c r="A35" s="203" t="s">
        <v>48</v>
      </c>
      <c r="B35" s="204"/>
      <c r="C35" s="204"/>
      <c r="D35" s="204"/>
      <c r="E35" s="204"/>
      <c r="F35" s="204"/>
      <c r="G35" s="205"/>
      <c r="H35" s="53"/>
      <c r="I35" s="53"/>
      <c r="J35" s="53"/>
      <c r="K35" s="53"/>
      <c r="L35" s="53"/>
      <c r="M35" s="53"/>
      <c r="N35" s="53"/>
      <c r="O35" s="53"/>
      <c r="P35" s="131"/>
    </row>
    <row r="36" spans="1:16" s="88" customFormat="1" ht="15">
      <c r="A36" s="160" t="s">
        <v>31</v>
      </c>
      <c r="B36" s="133"/>
      <c r="C36" s="133"/>
      <c r="D36" s="161"/>
      <c r="E36" s="161"/>
      <c r="F36" s="162"/>
      <c r="G36" s="163"/>
      <c r="H36" s="164"/>
      <c r="I36" s="164"/>
      <c r="J36" s="164"/>
      <c r="K36" s="164"/>
      <c r="L36" s="164"/>
      <c r="M36" s="164"/>
      <c r="N36" s="164"/>
      <c r="O36" s="164"/>
      <c r="P36" s="53"/>
    </row>
    <row r="37" spans="4:19" ht="15"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Q37" s="2"/>
      <c r="R37" s="2"/>
      <c r="S37" s="2"/>
    </row>
    <row r="38" spans="4:19" ht="15"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Q38" s="2"/>
      <c r="R38" s="2"/>
      <c r="S38" s="2"/>
    </row>
    <row r="39" spans="2:19" ht="15" customHeight="1">
      <c r="B39" s="192" t="s">
        <v>79</v>
      </c>
      <c r="C39" s="192"/>
      <c r="D39" s="192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Q39" s="42"/>
      <c r="R39" s="4"/>
      <c r="S39" s="43"/>
    </row>
    <row r="40" spans="1:19" ht="18" customHeight="1">
      <c r="A40" s="32"/>
      <c r="B40" s="192"/>
      <c r="C40" s="192"/>
      <c r="D40" s="192"/>
      <c r="P40" s="3"/>
      <c r="Q40" s="42"/>
      <c r="R40" s="4"/>
      <c r="S40" s="43"/>
    </row>
    <row r="41" spans="1:19" ht="23.25" customHeight="1">
      <c r="A41" s="32"/>
      <c r="B41" s="192"/>
      <c r="C41" s="192"/>
      <c r="D41" s="192"/>
      <c r="P41" s="3"/>
      <c r="Q41" s="42"/>
      <c r="R41" s="4"/>
      <c r="S41" s="43"/>
    </row>
    <row r="42" spans="1:19" ht="15">
      <c r="A42" s="32"/>
      <c r="B42" s="192"/>
      <c r="C42" s="192"/>
      <c r="D42" s="192"/>
      <c r="P42" s="3"/>
      <c r="Q42" s="42"/>
      <c r="R42" s="4"/>
      <c r="S42" s="43"/>
    </row>
    <row r="43" spans="4:19" ht="15"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Q43" s="42"/>
      <c r="R43" s="4"/>
      <c r="S43" s="43"/>
    </row>
  </sheetData>
  <sheetProtection/>
  <mergeCells count="21">
    <mergeCell ref="K3:M3"/>
    <mergeCell ref="D2:F2"/>
    <mergeCell ref="D3:D4"/>
    <mergeCell ref="O15:P20"/>
    <mergeCell ref="D14:E14"/>
    <mergeCell ref="F3:F4"/>
    <mergeCell ref="G3:G4"/>
    <mergeCell ref="N3:N4"/>
    <mergeCell ref="I3:I4"/>
    <mergeCell ref="J3:J4"/>
    <mergeCell ref="B39:D42"/>
    <mergeCell ref="D30:E30"/>
    <mergeCell ref="A32:B32"/>
    <mergeCell ref="A31:C31"/>
    <mergeCell ref="A35:G35"/>
    <mergeCell ref="A3:A4"/>
    <mergeCell ref="B3:B4"/>
    <mergeCell ref="C3:C4"/>
    <mergeCell ref="A14:B14"/>
    <mergeCell ref="E3:E4"/>
    <mergeCell ref="H3:H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51"/>
  <sheetViews>
    <sheetView zoomScale="60" zoomScaleNormal="60" zoomScalePageLayoutView="0" workbookViewId="0" topLeftCell="A1">
      <selection activeCell="Z1" sqref="Z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30.28125" style="2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7.8515625" style="3" customWidth="1"/>
    <col min="16" max="16" width="13.8515625" style="5" customWidth="1"/>
    <col min="17" max="17" width="4.00390625" style="35" customWidth="1"/>
    <col min="18" max="18" width="6.28125" style="36" customWidth="1"/>
    <col min="19" max="19" width="5.421875" style="36" customWidth="1"/>
    <col min="20" max="16384" width="9.140625" style="2" customWidth="1"/>
  </cols>
  <sheetData>
    <row r="1" spans="1:19" ht="36" customHeight="1">
      <c r="A1" s="1" t="s">
        <v>142</v>
      </c>
      <c r="D1" s="2"/>
      <c r="F1" s="2"/>
      <c r="G1" s="2"/>
      <c r="H1" s="2"/>
      <c r="I1" s="2"/>
      <c r="J1" s="2"/>
      <c r="K1" s="2"/>
      <c r="L1" s="2"/>
      <c r="M1" s="5"/>
      <c r="N1" s="5"/>
      <c r="O1" s="5"/>
      <c r="Q1" s="2"/>
      <c r="R1" s="7"/>
      <c r="S1" s="2"/>
    </row>
    <row r="2" spans="1:19" ht="36" customHeight="1">
      <c r="A2" s="1"/>
      <c r="D2" s="207"/>
      <c r="E2" s="207"/>
      <c r="F2" s="207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  <c r="S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60" t="s">
        <v>9</v>
      </c>
      <c r="B5" s="63" t="s">
        <v>114</v>
      </c>
      <c r="C5" s="111" t="s">
        <v>8</v>
      </c>
      <c r="D5" s="10">
        <v>1</v>
      </c>
      <c r="E5" s="9">
        <f>F5/D5</f>
        <v>150</v>
      </c>
      <c r="F5" s="21">
        <v>150</v>
      </c>
      <c r="G5" s="22">
        <v>1000</v>
      </c>
      <c r="H5" s="22"/>
      <c r="I5" s="136" t="s">
        <v>78</v>
      </c>
      <c r="J5" s="22" t="s">
        <v>82</v>
      </c>
      <c r="K5" s="68" t="s">
        <v>180</v>
      </c>
      <c r="L5" s="68" t="s">
        <v>180</v>
      </c>
      <c r="M5" s="68" t="s">
        <v>180</v>
      </c>
      <c r="N5" s="120" t="s">
        <v>81</v>
      </c>
    </row>
    <row r="6" spans="1:14" s="11" customFormat="1" ht="4.5" customHeight="1">
      <c r="A6" s="61"/>
      <c r="B6" s="76"/>
      <c r="C6" s="112"/>
      <c r="D6" s="77"/>
      <c r="E6" s="77"/>
      <c r="F6" s="77"/>
      <c r="G6" s="28"/>
      <c r="H6" s="28"/>
      <c r="I6" s="140"/>
      <c r="J6" s="28"/>
      <c r="K6" s="29"/>
      <c r="L6" s="29"/>
      <c r="M6" s="29"/>
      <c r="N6" s="121"/>
    </row>
    <row r="7" spans="1:14" s="11" customFormat="1" ht="51.75" customHeight="1">
      <c r="A7" s="60" t="s">
        <v>9</v>
      </c>
      <c r="B7" s="63" t="s">
        <v>144</v>
      </c>
      <c r="C7" s="111" t="s">
        <v>8</v>
      </c>
      <c r="D7" s="22">
        <v>1</v>
      </c>
      <c r="E7" s="21">
        <f>F7/D7</f>
        <v>200</v>
      </c>
      <c r="F7" s="21">
        <v>200</v>
      </c>
      <c r="G7" s="22">
        <v>1000</v>
      </c>
      <c r="H7" s="22"/>
      <c r="I7" s="136" t="s">
        <v>78</v>
      </c>
      <c r="J7" s="22" t="s">
        <v>82</v>
      </c>
      <c r="K7" s="68" t="s">
        <v>180</v>
      </c>
      <c r="L7" s="68" t="s">
        <v>180</v>
      </c>
      <c r="M7" s="68" t="s">
        <v>180</v>
      </c>
      <c r="N7" s="120" t="s">
        <v>81</v>
      </c>
    </row>
    <row r="8" spans="1:14" s="11" customFormat="1" ht="4.5" customHeight="1">
      <c r="A8" s="61"/>
      <c r="B8" s="76"/>
      <c r="C8" s="112"/>
      <c r="D8" s="77"/>
      <c r="E8" s="77"/>
      <c r="F8" s="77"/>
      <c r="G8" s="28"/>
      <c r="H8" s="28"/>
      <c r="I8" s="140"/>
      <c r="J8" s="28"/>
      <c r="K8" s="29"/>
      <c r="L8" s="29"/>
      <c r="M8" s="29"/>
      <c r="N8" s="121"/>
    </row>
    <row r="9" spans="1:14" s="11" customFormat="1" ht="51.75" customHeight="1">
      <c r="A9" s="60" t="s">
        <v>9</v>
      </c>
      <c r="B9" s="63" t="s">
        <v>159</v>
      </c>
      <c r="C9" s="111" t="s">
        <v>160</v>
      </c>
      <c r="D9" s="22">
        <v>1</v>
      </c>
      <c r="E9" s="21">
        <f>F9/D9</f>
        <v>250</v>
      </c>
      <c r="F9" s="21">
        <v>250</v>
      </c>
      <c r="G9" s="22">
        <v>1000</v>
      </c>
      <c r="H9" s="22"/>
      <c r="I9" s="136" t="s">
        <v>78</v>
      </c>
      <c r="J9" s="22" t="s">
        <v>82</v>
      </c>
      <c r="K9" s="68" t="s">
        <v>180</v>
      </c>
      <c r="L9" s="68" t="s">
        <v>180</v>
      </c>
      <c r="M9" s="68" t="s">
        <v>180</v>
      </c>
      <c r="N9" s="120" t="s">
        <v>81</v>
      </c>
    </row>
    <row r="10" spans="1:14" s="11" customFormat="1" ht="4.5" customHeight="1">
      <c r="A10" s="61"/>
      <c r="B10" s="76"/>
      <c r="C10" s="113"/>
      <c r="D10" s="77"/>
      <c r="E10" s="77"/>
      <c r="F10" s="77"/>
      <c r="G10" s="28">
        <v>320</v>
      </c>
      <c r="H10" s="28"/>
      <c r="I10" s="140"/>
      <c r="J10" s="28"/>
      <c r="K10" s="29"/>
      <c r="L10" s="29"/>
      <c r="M10" s="29"/>
      <c r="N10" s="121"/>
    </row>
    <row r="11" spans="1:14" s="11" customFormat="1" ht="51.75" customHeight="1">
      <c r="A11" s="60" t="s">
        <v>9</v>
      </c>
      <c r="B11" s="63" t="s">
        <v>143</v>
      </c>
      <c r="C11" s="111" t="s">
        <v>86</v>
      </c>
      <c r="D11" s="22">
        <v>1</v>
      </c>
      <c r="E11" s="21">
        <f>F11/D11</f>
        <v>900</v>
      </c>
      <c r="F11" s="21">
        <v>900</v>
      </c>
      <c r="G11" s="22"/>
      <c r="H11" s="22"/>
      <c r="I11" s="136" t="s">
        <v>78</v>
      </c>
      <c r="J11" s="22" t="s">
        <v>82</v>
      </c>
      <c r="K11" s="68" t="s">
        <v>180</v>
      </c>
      <c r="L11" s="68" t="s">
        <v>180</v>
      </c>
      <c r="M11" s="68" t="s">
        <v>180</v>
      </c>
      <c r="N11" s="120" t="s">
        <v>81</v>
      </c>
    </row>
    <row r="12" spans="1:14" s="11" customFormat="1" ht="4.5" customHeight="1">
      <c r="A12" s="61"/>
      <c r="B12" s="76"/>
      <c r="C12" s="113"/>
      <c r="D12" s="77"/>
      <c r="E12" s="77"/>
      <c r="F12" s="77"/>
      <c r="G12" s="28">
        <v>320</v>
      </c>
      <c r="H12" s="28"/>
      <c r="I12" s="140"/>
      <c r="J12" s="28"/>
      <c r="K12" s="29"/>
      <c r="L12" s="29"/>
      <c r="M12" s="29"/>
      <c r="N12" s="121"/>
    </row>
    <row r="13" spans="1:14" s="11" customFormat="1" ht="51.75" customHeight="1">
      <c r="A13" s="60" t="s">
        <v>9</v>
      </c>
      <c r="B13" s="63" t="s">
        <v>143</v>
      </c>
      <c r="C13" s="111" t="s">
        <v>87</v>
      </c>
      <c r="D13" s="22">
        <v>1</v>
      </c>
      <c r="E13" s="21">
        <f>F13/D13</f>
        <v>1000</v>
      </c>
      <c r="F13" s="21">
        <v>1000</v>
      </c>
      <c r="G13" s="22"/>
      <c r="H13" s="22"/>
      <c r="I13" s="136" t="s">
        <v>78</v>
      </c>
      <c r="J13" s="22" t="s">
        <v>82</v>
      </c>
      <c r="K13" s="68" t="s">
        <v>180</v>
      </c>
      <c r="L13" s="68" t="s">
        <v>180</v>
      </c>
      <c r="M13" s="68" t="s">
        <v>180</v>
      </c>
      <c r="N13" s="120" t="s">
        <v>81</v>
      </c>
    </row>
    <row r="14" spans="1:14" s="11" customFormat="1" ht="4.5" customHeight="1">
      <c r="A14" s="61"/>
      <c r="B14" s="76"/>
      <c r="C14" s="113"/>
      <c r="D14" s="77"/>
      <c r="E14" s="77"/>
      <c r="F14" s="77"/>
      <c r="G14" s="28"/>
      <c r="H14" s="28"/>
      <c r="I14" s="140"/>
      <c r="J14" s="28"/>
      <c r="K14" s="29"/>
      <c r="L14" s="29"/>
      <c r="M14" s="29"/>
      <c r="N14" s="121"/>
    </row>
    <row r="15" spans="1:14" s="11" customFormat="1" ht="51.75" customHeight="1">
      <c r="A15" s="60" t="s">
        <v>9</v>
      </c>
      <c r="B15" s="63" t="s">
        <v>145</v>
      </c>
      <c r="C15" s="111" t="s">
        <v>8</v>
      </c>
      <c r="D15" s="22">
        <v>1</v>
      </c>
      <c r="E15" s="21">
        <f>F15/D15</f>
        <v>500</v>
      </c>
      <c r="F15" s="21">
        <v>500</v>
      </c>
      <c r="G15" s="22">
        <v>1000</v>
      </c>
      <c r="H15" s="22"/>
      <c r="I15" s="136"/>
      <c r="J15" s="22"/>
      <c r="K15" s="68" t="s">
        <v>180</v>
      </c>
      <c r="L15" s="68" t="s">
        <v>180</v>
      </c>
      <c r="M15" s="68" t="s">
        <v>180</v>
      </c>
      <c r="N15" s="120" t="s">
        <v>81</v>
      </c>
    </row>
    <row r="16" spans="1:14" s="11" customFormat="1" ht="4.5" customHeight="1">
      <c r="A16" s="61"/>
      <c r="B16" s="76"/>
      <c r="C16" s="113"/>
      <c r="D16" s="77"/>
      <c r="E16" s="77"/>
      <c r="F16" s="77"/>
      <c r="G16" s="28"/>
      <c r="H16" s="28"/>
      <c r="I16" s="140"/>
      <c r="J16" s="28"/>
      <c r="K16" s="29"/>
      <c r="L16" s="29"/>
      <c r="M16" s="29"/>
      <c r="N16" s="121"/>
    </row>
    <row r="17" spans="1:14" s="11" customFormat="1" ht="51.75" customHeight="1">
      <c r="A17" s="60" t="s">
        <v>9</v>
      </c>
      <c r="B17" s="63" t="s">
        <v>146</v>
      </c>
      <c r="C17" s="111" t="s">
        <v>8</v>
      </c>
      <c r="D17" s="22">
        <v>1</v>
      </c>
      <c r="E17" s="21">
        <f>F17/D17</f>
        <v>2000</v>
      </c>
      <c r="F17" s="21">
        <v>2000</v>
      </c>
      <c r="G17" s="22">
        <v>1000</v>
      </c>
      <c r="H17" s="22"/>
      <c r="I17" s="136"/>
      <c r="J17" s="22"/>
      <c r="K17" s="68" t="s">
        <v>180</v>
      </c>
      <c r="L17" s="68" t="s">
        <v>180</v>
      </c>
      <c r="M17" s="68" t="s">
        <v>180</v>
      </c>
      <c r="N17" s="120" t="s">
        <v>147</v>
      </c>
    </row>
    <row r="18" spans="1:19" ht="20.25" customHeight="1">
      <c r="A18" s="13"/>
      <c r="B18" s="15"/>
      <c r="C18" s="15"/>
      <c r="D18" s="12"/>
      <c r="E18" s="12"/>
      <c r="F18" s="12"/>
      <c r="G18" s="30"/>
      <c r="H18" s="30"/>
      <c r="I18" s="30"/>
      <c r="J18" s="30"/>
      <c r="K18" s="24"/>
      <c r="L18" s="24"/>
      <c r="M18" s="24"/>
      <c r="N18" s="24"/>
      <c r="O18" s="2"/>
      <c r="P18" s="2"/>
      <c r="Q18" s="2"/>
      <c r="R18" s="2"/>
      <c r="S18" s="2"/>
    </row>
    <row r="19" spans="1:19" ht="15">
      <c r="A19" s="32" t="s">
        <v>46</v>
      </c>
      <c r="B19" s="33"/>
      <c r="C19" s="33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Q19" s="2"/>
      <c r="R19" s="7"/>
      <c r="S19" s="2"/>
    </row>
    <row r="20" spans="1:19" ht="15">
      <c r="A20" s="37"/>
      <c r="B20" s="37"/>
      <c r="C20" s="37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Q20" s="2"/>
      <c r="R20" s="7"/>
      <c r="S20" s="2"/>
    </row>
    <row r="21" spans="4:19" ht="15"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Q21" s="2"/>
      <c r="R21" s="2"/>
      <c r="S21" s="2"/>
    </row>
    <row r="22" spans="1:19" ht="60" customHeight="1">
      <c r="A22" s="206" t="s">
        <v>12</v>
      </c>
      <c r="B22" s="206"/>
      <c r="C22" s="81"/>
      <c r="D22" s="218"/>
      <c r="E22" s="218"/>
      <c r="F22" s="5"/>
      <c r="G22" s="5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</row>
    <row r="23" spans="1:19" ht="29.25" customHeight="1">
      <c r="A23" s="38" t="s">
        <v>13</v>
      </c>
      <c r="B23" s="39" t="s">
        <v>14</v>
      </c>
      <c r="C23" s="78"/>
      <c r="D23" s="78"/>
      <c r="E23" s="5"/>
      <c r="F23" s="5"/>
      <c r="G23" s="5"/>
      <c r="H23" s="5"/>
      <c r="I23" s="5"/>
      <c r="J23" s="5"/>
      <c r="K23" s="5"/>
      <c r="L23" s="5"/>
      <c r="M23" s="5"/>
      <c r="N23" s="5"/>
      <c r="O23" s="219"/>
      <c r="P23" s="219"/>
      <c r="Q23" s="2"/>
      <c r="R23" s="2"/>
      <c r="S23" s="2"/>
    </row>
    <row r="24" spans="1:19" ht="15" customHeight="1">
      <c r="A24" s="40" t="s">
        <v>15</v>
      </c>
      <c r="B24" s="41">
        <v>0.6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219"/>
      <c r="P24" s="219"/>
      <c r="Q24" s="2"/>
      <c r="R24" s="2"/>
      <c r="S24" s="2"/>
    </row>
    <row r="25" spans="1:19" ht="15">
      <c r="A25" s="40" t="s">
        <v>16</v>
      </c>
      <c r="B25" s="41">
        <v>0.7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219"/>
      <c r="P25" s="219"/>
      <c r="Q25" s="2"/>
      <c r="R25" s="2"/>
      <c r="S25" s="2"/>
    </row>
    <row r="26" spans="1:19" ht="15">
      <c r="A26" s="40" t="s">
        <v>17</v>
      </c>
      <c r="B26" s="41">
        <v>1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219"/>
      <c r="P26" s="219"/>
      <c r="Q26" s="2"/>
      <c r="R26" s="2"/>
      <c r="S26" s="2"/>
    </row>
    <row r="27" spans="1:19" ht="15">
      <c r="A27" s="40" t="s">
        <v>18</v>
      </c>
      <c r="B27" s="41">
        <v>1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219"/>
      <c r="P27" s="219"/>
      <c r="Q27" s="2"/>
      <c r="R27" s="2"/>
      <c r="S27" s="2"/>
    </row>
    <row r="28" spans="1:19" ht="15">
      <c r="A28" s="40" t="s">
        <v>19</v>
      </c>
      <c r="B28" s="41">
        <v>1</v>
      </c>
      <c r="C28" s="4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219"/>
      <c r="P28" s="219"/>
      <c r="Q28" s="2"/>
      <c r="R28" s="2"/>
      <c r="S28" s="2"/>
    </row>
    <row r="29" spans="1:19" ht="15">
      <c r="A29" s="40" t="s">
        <v>20</v>
      </c>
      <c r="B29" s="41">
        <v>1</v>
      </c>
      <c r="C29" s="45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  <c r="P29" s="43"/>
      <c r="Q29" s="2"/>
      <c r="R29" s="2"/>
      <c r="S29" s="2"/>
    </row>
    <row r="30" spans="1:19" ht="15">
      <c r="A30" s="40" t="s">
        <v>21</v>
      </c>
      <c r="B30" s="41">
        <v>0.7</v>
      </c>
      <c r="C30" s="45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  <c r="P30" s="43"/>
      <c r="Q30" s="2"/>
      <c r="R30" s="2"/>
      <c r="S30" s="2"/>
    </row>
    <row r="31" spans="1:19" ht="15">
      <c r="A31" s="40" t="s">
        <v>22</v>
      </c>
      <c r="B31" s="41">
        <v>0.7</v>
      </c>
      <c r="C31" s="45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3"/>
      <c r="Q31" s="2"/>
      <c r="R31" s="2"/>
      <c r="S31" s="2"/>
    </row>
    <row r="32" spans="1:19" ht="15">
      <c r="A32" s="40" t="s">
        <v>23</v>
      </c>
      <c r="B32" s="41">
        <v>1.25</v>
      </c>
      <c r="C32" s="45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4"/>
      <c r="P32" s="43"/>
      <c r="Q32" s="2"/>
      <c r="R32" s="2"/>
      <c r="S32" s="2"/>
    </row>
    <row r="33" spans="1:19" ht="15">
      <c r="A33" s="40" t="s">
        <v>24</v>
      </c>
      <c r="B33" s="41">
        <v>1.3</v>
      </c>
      <c r="C33" s="45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4"/>
      <c r="P33" s="43"/>
      <c r="Q33" s="2"/>
      <c r="R33" s="2"/>
      <c r="S33" s="2"/>
    </row>
    <row r="34" spans="1:19" ht="15">
      <c r="A34" s="40" t="s">
        <v>25</v>
      </c>
      <c r="B34" s="41">
        <v>1.3</v>
      </c>
      <c r="C34" s="45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4"/>
      <c r="P34" s="43"/>
      <c r="Q34" s="2"/>
      <c r="R34" s="2"/>
      <c r="S34" s="2"/>
    </row>
    <row r="35" spans="1:19" ht="15">
      <c r="A35" s="40" t="s">
        <v>26</v>
      </c>
      <c r="B35" s="41">
        <v>1.3</v>
      </c>
      <c r="C35" s="45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4"/>
      <c r="P35" s="43"/>
      <c r="Q35" s="2"/>
      <c r="R35" s="2"/>
      <c r="S35" s="2"/>
    </row>
    <row r="36" spans="1:19" ht="15">
      <c r="A36" s="44"/>
      <c r="B36" s="45"/>
      <c r="C36" s="45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4"/>
      <c r="P36" s="43"/>
      <c r="Q36" s="2"/>
      <c r="R36" s="2"/>
      <c r="S36" s="2"/>
    </row>
    <row r="37" spans="1:19" ht="15">
      <c r="A37" s="46"/>
      <c r="B37" s="47"/>
      <c r="C37" s="47"/>
      <c r="D37" s="2"/>
      <c r="E37" s="3"/>
      <c r="F37" s="5"/>
      <c r="G37" s="5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</row>
    <row r="38" spans="1:19" ht="15">
      <c r="A38" s="48" t="s">
        <v>47</v>
      </c>
      <c r="B38" s="37"/>
      <c r="C38" s="37"/>
      <c r="D38" s="218"/>
      <c r="E38" s="218"/>
      <c r="F38" s="5"/>
      <c r="G38" s="5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</row>
    <row r="39" spans="1:19" ht="15">
      <c r="A39" s="197" t="s">
        <v>178</v>
      </c>
      <c r="B39" s="198"/>
      <c r="C39" s="199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</row>
    <row r="40" spans="1:19" ht="33" customHeight="1">
      <c r="A40" s="195" t="s">
        <v>27</v>
      </c>
      <c r="B40" s="196"/>
      <c r="C40" s="117">
        <v>0.3</v>
      </c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</row>
    <row r="41" spans="4:19" ht="15"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Q41" s="2"/>
      <c r="R41" s="2"/>
      <c r="S41" s="2"/>
    </row>
    <row r="42" spans="4:19" ht="15"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Q42" s="2"/>
      <c r="R42" s="2"/>
      <c r="S42" s="2"/>
    </row>
    <row r="43" spans="1:16" s="88" customFormat="1" ht="15" customHeight="1">
      <c r="A43" s="203" t="s">
        <v>48</v>
      </c>
      <c r="B43" s="204"/>
      <c r="C43" s="204"/>
      <c r="D43" s="204"/>
      <c r="E43" s="204"/>
      <c r="F43" s="204"/>
      <c r="G43" s="205"/>
      <c r="H43" s="53"/>
      <c r="I43" s="53"/>
      <c r="J43" s="53"/>
      <c r="K43" s="53"/>
      <c r="L43" s="53"/>
      <c r="M43" s="53"/>
      <c r="N43" s="53"/>
      <c r="O43" s="53"/>
      <c r="P43" s="131"/>
    </row>
    <row r="44" spans="1:16" s="88" customFormat="1" ht="15">
      <c r="A44" s="160" t="s">
        <v>31</v>
      </c>
      <c r="B44" s="133"/>
      <c r="C44" s="133"/>
      <c r="D44" s="161"/>
      <c r="E44" s="161"/>
      <c r="F44" s="162"/>
      <c r="G44" s="163"/>
      <c r="H44" s="164"/>
      <c r="I44" s="164"/>
      <c r="J44" s="164"/>
      <c r="K44" s="164"/>
      <c r="L44" s="164"/>
      <c r="M44" s="164"/>
      <c r="N44" s="164"/>
      <c r="O44" s="164"/>
      <c r="P44" s="53"/>
    </row>
    <row r="45" spans="4:19" ht="15"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Q45" s="2"/>
      <c r="R45" s="2"/>
      <c r="S45" s="2"/>
    </row>
    <row r="46" spans="4:19" ht="15"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Q46" s="2"/>
      <c r="R46" s="2"/>
      <c r="S46" s="2"/>
    </row>
    <row r="47" spans="2:19" ht="15" customHeight="1">
      <c r="B47" s="192" t="s">
        <v>79</v>
      </c>
      <c r="C47" s="192"/>
      <c r="D47" s="192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Q47" s="42"/>
      <c r="R47" s="4"/>
      <c r="S47" s="43"/>
    </row>
    <row r="48" spans="1:19" ht="18" customHeight="1">
      <c r="A48" s="32"/>
      <c r="B48" s="192"/>
      <c r="C48" s="192"/>
      <c r="D48" s="192"/>
      <c r="P48" s="3"/>
      <c r="Q48" s="42"/>
      <c r="R48" s="4"/>
      <c r="S48" s="43"/>
    </row>
    <row r="49" spans="1:19" ht="23.25" customHeight="1">
      <c r="A49" s="32"/>
      <c r="B49" s="192"/>
      <c r="C49" s="192"/>
      <c r="D49" s="192"/>
      <c r="P49" s="3"/>
      <c r="Q49" s="42"/>
      <c r="R49" s="4"/>
      <c r="S49" s="43"/>
    </row>
    <row r="50" spans="1:19" ht="15">
      <c r="A50" s="32"/>
      <c r="B50" s="192"/>
      <c r="C50" s="192"/>
      <c r="D50" s="192"/>
      <c r="P50" s="3"/>
      <c r="Q50" s="42"/>
      <c r="R50" s="4"/>
      <c r="S50" s="43"/>
    </row>
    <row r="51" spans="4:19" ht="15">
      <c r="D51" s="4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Q51" s="42"/>
      <c r="R51" s="4"/>
      <c r="S51" s="43"/>
    </row>
  </sheetData>
  <sheetProtection/>
  <mergeCells count="21">
    <mergeCell ref="B47:D50"/>
    <mergeCell ref="A40:B40"/>
    <mergeCell ref="A43:G43"/>
    <mergeCell ref="A22:B22"/>
    <mergeCell ref="D22:E22"/>
    <mergeCell ref="D38:E38"/>
    <mergeCell ref="A39:C39"/>
    <mergeCell ref="O23:P28"/>
    <mergeCell ref="G3:G4"/>
    <mergeCell ref="H3:H4"/>
    <mergeCell ref="I3:I4"/>
    <mergeCell ref="J3:J4"/>
    <mergeCell ref="K3:M3"/>
    <mergeCell ref="N3:N4"/>
    <mergeCell ref="D2:F2"/>
    <mergeCell ref="A3:A4"/>
    <mergeCell ref="B3:B4"/>
    <mergeCell ref="C3:C4"/>
    <mergeCell ref="D3:D4"/>
    <mergeCell ref="E3:E4"/>
    <mergeCell ref="F3:F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41"/>
  <sheetViews>
    <sheetView zoomScale="60" zoomScaleNormal="60" zoomScalePageLayoutView="0" workbookViewId="0" topLeftCell="A1">
      <selection activeCell="AA1" sqref="AA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2.7109375" style="2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7.8515625" style="3" customWidth="1"/>
    <col min="16" max="16" width="13.8515625" style="5" customWidth="1"/>
    <col min="17" max="17" width="4.00390625" style="35" customWidth="1"/>
    <col min="18" max="18" width="6.28125" style="36" customWidth="1"/>
    <col min="19" max="19" width="5.421875" style="36" customWidth="1"/>
    <col min="20" max="16384" width="9.140625" style="2" customWidth="1"/>
  </cols>
  <sheetData>
    <row r="1" spans="1:19" ht="36" customHeight="1">
      <c r="A1" s="1" t="s">
        <v>90</v>
      </c>
      <c r="D1" s="2"/>
      <c r="F1" s="2"/>
      <c r="G1" s="2"/>
      <c r="H1" s="2"/>
      <c r="I1" s="2"/>
      <c r="J1" s="2"/>
      <c r="K1" s="2"/>
      <c r="L1" s="2"/>
      <c r="M1" s="5"/>
      <c r="N1" s="5"/>
      <c r="O1" s="5"/>
      <c r="Q1" s="2"/>
      <c r="R1" s="7"/>
      <c r="S1" s="2"/>
    </row>
    <row r="2" spans="1:19" ht="36" customHeight="1">
      <c r="A2" s="1"/>
      <c r="D2" s="207"/>
      <c r="E2" s="207"/>
      <c r="F2" s="207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  <c r="S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60" t="s">
        <v>9</v>
      </c>
      <c r="B5" s="63" t="s">
        <v>114</v>
      </c>
      <c r="C5" s="111" t="s">
        <v>8</v>
      </c>
      <c r="D5" s="10">
        <v>1</v>
      </c>
      <c r="E5" s="9">
        <v>50</v>
      </c>
      <c r="F5" s="21">
        <v>50</v>
      </c>
      <c r="G5" s="22">
        <v>100</v>
      </c>
      <c r="H5" s="115"/>
      <c r="I5" s="156" t="s">
        <v>78</v>
      </c>
      <c r="J5" s="22" t="s">
        <v>82</v>
      </c>
      <c r="K5" s="68" t="s">
        <v>180</v>
      </c>
      <c r="L5" s="68" t="s">
        <v>180</v>
      </c>
      <c r="M5" s="68" t="s">
        <v>180</v>
      </c>
      <c r="N5" s="151" t="s">
        <v>81</v>
      </c>
    </row>
    <row r="6" spans="1:14" s="11" customFormat="1" ht="4.5" customHeight="1">
      <c r="A6" s="61"/>
      <c r="B6" s="76"/>
      <c r="C6" s="112"/>
      <c r="D6" s="77"/>
      <c r="E6" s="77">
        <v>70</v>
      </c>
      <c r="F6" s="77">
        <v>70</v>
      </c>
      <c r="G6" s="28"/>
      <c r="H6" s="28"/>
      <c r="I6" s="157"/>
      <c r="J6" s="28"/>
      <c r="K6" s="29"/>
      <c r="L6" s="29"/>
      <c r="M6" s="29"/>
      <c r="N6" s="158"/>
    </row>
    <row r="7" spans="1:14" s="11" customFormat="1" ht="51.75" customHeight="1">
      <c r="A7" s="60" t="s">
        <v>9</v>
      </c>
      <c r="B7" s="114" t="s">
        <v>10</v>
      </c>
      <c r="C7" s="111" t="s">
        <v>8</v>
      </c>
      <c r="D7" s="22">
        <v>1</v>
      </c>
      <c r="E7" s="9">
        <f>F7/D7</f>
        <v>70</v>
      </c>
      <c r="F7" s="21">
        <v>70</v>
      </c>
      <c r="G7" s="22">
        <v>100</v>
      </c>
      <c r="H7" s="22"/>
      <c r="I7" s="156" t="s">
        <v>78</v>
      </c>
      <c r="J7" s="22" t="s">
        <v>82</v>
      </c>
      <c r="K7" s="68" t="s">
        <v>180</v>
      </c>
      <c r="L7" s="68" t="s">
        <v>180</v>
      </c>
      <c r="M7" s="68" t="s">
        <v>180</v>
      </c>
      <c r="N7" s="151" t="s">
        <v>81</v>
      </c>
    </row>
    <row r="8" spans="1:19" ht="20.25" customHeight="1">
      <c r="A8" s="13"/>
      <c r="B8" s="15"/>
      <c r="C8" s="15"/>
      <c r="D8" s="12"/>
      <c r="E8" s="12"/>
      <c r="F8" s="12"/>
      <c r="G8" s="30"/>
      <c r="H8" s="30"/>
      <c r="I8" s="30"/>
      <c r="J8" s="30"/>
      <c r="K8" s="24"/>
      <c r="L8" s="24"/>
      <c r="M8" s="24"/>
      <c r="N8" s="24"/>
      <c r="O8" s="2"/>
      <c r="P8" s="2"/>
      <c r="Q8" s="2"/>
      <c r="R8" s="2"/>
      <c r="S8" s="2"/>
    </row>
    <row r="9" spans="1:19" ht="15">
      <c r="A9" s="32" t="s">
        <v>46</v>
      </c>
      <c r="B9" s="33"/>
      <c r="C9" s="33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Q9" s="2"/>
      <c r="R9" s="7"/>
      <c r="S9" s="2"/>
    </row>
    <row r="10" spans="1:19" ht="15">
      <c r="A10" s="37"/>
      <c r="B10" s="37"/>
      <c r="C10" s="37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Q10" s="2"/>
      <c r="R10" s="7"/>
      <c r="S10" s="2"/>
    </row>
    <row r="11" spans="4:19" ht="15"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Q11" s="2"/>
      <c r="R11" s="2"/>
      <c r="S11" s="2"/>
    </row>
    <row r="12" spans="1:19" ht="60" customHeight="1">
      <c r="A12" s="206" t="s">
        <v>12</v>
      </c>
      <c r="B12" s="206"/>
      <c r="C12" s="81"/>
      <c r="D12" s="218"/>
      <c r="E12" s="218"/>
      <c r="F12" s="5"/>
      <c r="G12" s="5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</row>
    <row r="13" spans="1:19" ht="29.25" customHeight="1">
      <c r="A13" s="38" t="s">
        <v>13</v>
      </c>
      <c r="B13" s="39" t="s">
        <v>14</v>
      </c>
      <c r="C13" s="78"/>
      <c r="D13" s="78"/>
      <c r="E13" s="5"/>
      <c r="F13" s="5"/>
      <c r="G13" s="5"/>
      <c r="H13" s="5"/>
      <c r="I13" s="5"/>
      <c r="J13" s="5"/>
      <c r="K13" s="5"/>
      <c r="L13" s="5"/>
      <c r="M13" s="5"/>
      <c r="N13" s="5"/>
      <c r="O13" s="219"/>
      <c r="P13" s="219"/>
      <c r="Q13" s="2"/>
      <c r="R13" s="2"/>
      <c r="S13" s="2"/>
    </row>
    <row r="14" spans="1:19" ht="15" customHeight="1">
      <c r="A14" s="40" t="s">
        <v>15</v>
      </c>
      <c r="B14" s="41">
        <v>0.6</v>
      </c>
      <c r="C14" s="4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19"/>
      <c r="P14" s="219"/>
      <c r="Q14" s="2"/>
      <c r="R14" s="2"/>
      <c r="S14" s="2"/>
    </row>
    <row r="15" spans="1:19" ht="15">
      <c r="A15" s="40" t="s">
        <v>16</v>
      </c>
      <c r="B15" s="41">
        <v>0.7</v>
      </c>
      <c r="C15" s="4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219"/>
      <c r="P15" s="219"/>
      <c r="Q15" s="2"/>
      <c r="R15" s="2"/>
      <c r="S15" s="2"/>
    </row>
    <row r="16" spans="1:19" ht="15">
      <c r="A16" s="40" t="s">
        <v>17</v>
      </c>
      <c r="B16" s="41">
        <v>1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219"/>
      <c r="P16" s="219"/>
      <c r="Q16" s="2"/>
      <c r="R16" s="2"/>
      <c r="S16" s="2"/>
    </row>
    <row r="17" spans="1:19" ht="15">
      <c r="A17" s="40" t="s">
        <v>18</v>
      </c>
      <c r="B17" s="41">
        <v>1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219"/>
      <c r="P17" s="219"/>
      <c r="Q17" s="2"/>
      <c r="R17" s="2"/>
      <c r="S17" s="2"/>
    </row>
    <row r="18" spans="1:19" ht="15">
      <c r="A18" s="40" t="s">
        <v>19</v>
      </c>
      <c r="B18" s="41">
        <v>1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219"/>
      <c r="P18" s="219"/>
      <c r="Q18" s="2"/>
      <c r="R18" s="2"/>
      <c r="S18" s="2"/>
    </row>
    <row r="19" spans="1:19" ht="15">
      <c r="A19" s="40" t="s">
        <v>20</v>
      </c>
      <c r="B19" s="41">
        <v>1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43"/>
      <c r="Q19" s="2"/>
      <c r="R19" s="2"/>
      <c r="S19" s="2"/>
    </row>
    <row r="20" spans="1:19" ht="15">
      <c r="A20" s="40" t="s">
        <v>21</v>
      </c>
      <c r="B20" s="41">
        <v>0.7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  <c r="P20" s="43"/>
      <c r="Q20" s="2"/>
      <c r="R20" s="2"/>
      <c r="S20" s="2"/>
    </row>
    <row r="21" spans="1:19" ht="15">
      <c r="A21" s="40" t="s">
        <v>22</v>
      </c>
      <c r="B21" s="41">
        <v>0.7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3"/>
      <c r="Q21" s="2"/>
      <c r="R21" s="2"/>
      <c r="S21" s="2"/>
    </row>
    <row r="22" spans="1:19" ht="15">
      <c r="A22" s="40" t="s">
        <v>23</v>
      </c>
      <c r="B22" s="41">
        <v>1.25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3"/>
      <c r="Q22" s="2"/>
      <c r="R22" s="2"/>
      <c r="S22" s="2"/>
    </row>
    <row r="23" spans="1:19" ht="15">
      <c r="A23" s="40" t="s">
        <v>24</v>
      </c>
      <c r="B23" s="41">
        <v>1.3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3"/>
      <c r="Q23" s="2"/>
      <c r="R23" s="2"/>
      <c r="S23" s="2"/>
    </row>
    <row r="24" spans="1:19" ht="15">
      <c r="A24" s="40" t="s">
        <v>25</v>
      </c>
      <c r="B24" s="41">
        <v>1.3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3"/>
      <c r="Q24" s="2"/>
      <c r="R24" s="2"/>
      <c r="S24" s="2"/>
    </row>
    <row r="25" spans="1:19" ht="15">
      <c r="A25" s="40" t="s">
        <v>26</v>
      </c>
      <c r="B25" s="41">
        <v>1.3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  <c r="P25" s="43"/>
      <c r="Q25" s="2"/>
      <c r="R25" s="2"/>
      <c r="S25" s="2"/>
    </row>
    <row r="26" spans="1:19" ht="15">
      <c r="A26" s="44"/>
      <c r="B26" s="45"/>
      <c r="C26" s="45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4"/>
      <c r="P26" s="43"/>
      <c r="Q26" s="2"/>
      <c r="R26" s="2"/>
      <c r="S26" s="2"/>
    </row>
    <row r="27" spans="1:19" ht="15">
      <c r="A27" s="46"/>
      <c r="B27" s="47"/>
      <c r="C27" s="47"/>
      <c r="D27" s="2"/>
      <c r="E27" s="3"/>
      <c r="F27" s="5"/>
      <c r="G27" s="5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</row>
    <row r="28" spans="1:19" ht="15">
      <c r="A28" s="48" t="s">
        <v>47</v>
      </c>
      <c r="B28" s="37"/>
      <c r="C28" s="37"/>
      <c r="D28" s="218"/>
      <c r="E28" s="218"/>
      <c r="F28" s="5"/>
      <c r="G28" s="5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</row>
    <row r="29" spans="1:19" ht="15">
      <c r="A29" s="197" t="s">
        <v>178</v>
      </c>
      <c r="B29" s="198"/>
      <c r="C29" s="199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</row>
    <row r="30" spans="1:19" ht="33" customHeight="1">
      <c r="A30" s="195" t="s">
        <v>27</v>
      </c>
      <c r="B30" s="196"/>
      <c r="C30" s="117">
        <v>0.3</v>
      </c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</row>
    <row r="31" spans="4:19" ht="15"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Q31" s="2"/>
      <c r="R31" s="2"/>
      <c r="S31" s="2"/>
    </row>
    <row r="32" spans="4:19" ht="15"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Q32" s="2"/>
      <c r="R32" s="2"/>
      <c r="S32" s="2"/>
    </row>
    <row r="33" spans="1:16" s="88" customFormat="1" ht="15" customHeight="1">
      <c r="A33" s="203" t="s">
        <v>48</v>
      </c>
      <c r="B33" s="204"/>
      <c r="C33" s="204"/>
      <c r="D33" s="204"/>
      <c r="E33" s="204"/>
      <c r="F33" s="204"/>
      <c r="G33" s="205"/>
      <c r="H33" s="53"/>
      <c r="I33" s="53"/>
      <c r="J33" s="53"/>
      <c r="K33" s="53"/>
      <c r="L33" s="53"/>
      <c r="M33" s="53"/>
      <c r="N33" s="53"/>
      <c r="O33" s="53"/>
      <c r="P33" s="131"/>
    </row>
    <row r="34" spans="1:16" s="88" customFormat="1" ht="15">
      <c r="A34" s="160" t="s">
        <v>31</v>
      </c>
      <c r="B34" s="133"/>
      <c r="C34" s="133"/>
      <c r="D34" s="161"/>
      <c r="E34" s="161"/>
      <c r="F34" s="162"/>
      <c r="G34" s="163"/>
      <c r="H34" s="164"/>
      <c r="I34" s="164"/>
      <c r="J34" s="164"/>
      <c r="K34" s="164"/>
      <c r="L34" s="164"/>
      <c r="M34" s="164"/>
      <c r="N34" s="164"/>
      <c r="O34" s="164"/>
      <c r="P34" s="53"/>
    </row>
    <row r="35" spans="4:19" ht="15"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Q35" s="2"/>
      <c r="R35" s="2"/>
      <c r="S35" s="2"/>
    </row>
    <row r="36" spans="4:19" ht="15"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Q36" s="2"/>
      <c r="R36" s="2"/>
      <c r="S36" s="2"/>
    </row>
    <row r="37" spans="2:19" ht="15" customHeight="1">
      <c r="B37" s="192" t="s">
        <v>79</v>
      </c>
      <c r="C37" s="192"/>
      <c r="D37" s="192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Q37" s="42"/>
      <c r="R37" s="4"/>
      <c r="S37" s="43"/>
    </row>
    <row r="38" spans="1:19" ht="18" customHeight="1">
      <c r="A38" s="32"/>
      <c r="B38" s="192"/>
      <c r="C38" s="192"/>
      <c r="D38" s="192"/>
      <c r="P38" s="3"/>
      <c r="Q38" s="42"/>
      <c r="R38" s="4"/>
      <c r="S38" s="43"/>
    </row>
    <row r="39" spans="1:19" ht="23.25" customHeight="1">
      <c r="A39" s="32"/>
      <c r="B39" s="192"/>
      <c r="C39" s="192"/>
      <c r="D39" s="192"/>
      <c r="P39" s="3"/>
      <c r="Q39" s="42"/>
      <c r="R39" s="4"/>
      <c r="S39" s="43"/>
    </row>
    <row r="40" spans="1:19" ht="15">
      <c r="A40" s="32"/>
      <c r="B40" s="192"/>
      <c r="C40" s="192"/>
      <c r="D40" s="192"/>
      <c r="P40" s="3"/>
      <c r="Q40" s="42"/>
      <c r="R40" s="4"/>
      <c r="S40" s="43"/>
    </row>
    <row r="41" spans="4:19" ht="15"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Q41" s="42"/>
      <c r="R41" s="4"/>
      <c r="S41" s="43"/>
    </row>
  </sheetData>
  <sheetProtection/>
  <mergeCells count="21">
    <mergeCell ref="A33:G33"/>
    <mergeCell ref="D28:E28"/>
    <mergeCell ref="B37:D40"/>
    <mergeCell ref="A30:B30"/>
    <mergeCell ref="A29:C29"/>
    <mergeCell ref="I3:I4"/>
    <mergeCell ref="J3:J4"/>
    <mergeCell ref="A12:B12"/>
    <mergeCell ref="D12:E12"/>
    <mergeCell ref="K3:M3"/>
    <mergeCell ref="O13:P18"/>
    <mergeCell ref="N3:N4"/>
    <mergeCell ref="G3:G4"/>
    <mergeCell ref="H3:H4"/>
    <mergeCell ref="D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52"/>
  <sheetViews>
    <sheetView zoomScale="60" zoomScaleNormal="60" zoomScalePageLayoutView="0" workbookViewId="0" topLeftCell="A1">
      <selection activeCell="V1" sqref="V1"/>
    </sheetView>
  </sheetViews>
  <sheetFormatPr defaultColWidth="9.140625" defaultRowHeight="39.75" customHeight="1"/>
  <cols>
    <col min="1" max="1" width="32.421875" style="165" customWidth="1"/>
    <col min="2" max="2" width="23.7109375" style="165" customWidth="1"/>
    <col min="3" max="3" width="48.00390625" style="165" customWidth="1"/>
    <col min="4" max="6" width="18.7109375" style="165" customWidth="1"/>
    <col min="7" max="7" width="18.7109375" style="5" customWidth="1"/>
    <col min="8" max="8" width="18.7109375" style="6" customWidth="1"/>
    <col min="9" max="10" width="18.7109375" style="165" customWidth="1"/>
    <col min="11" max="11" width="4.00390625" style="35" customWidth="1"/>
    <col min="12" max="12" width="4.00390625" style="36" customWidth="1"/>
    <col min="13" max="13" width="6.8515625" style="36" customWidth="1"/>
    <col min="14" max="14" width="4.00390625" style="35" customWidth="1"/>
    <col min="15" max="15" width="31.421875" style="88" customWidth="1"/>
    <col min="16" max="16384" width="9.140625" style="165" customWidth="1"/>
  </cols>
  <sheetData>
    <row r="1" ht="36.75" customHeight="1">
      <c r="A1" s="1" t="s">
        <v>115</v>
      </c>
    </row>
    <row r="2" ht="36.75" customHeight="1">
      <c r="A2" s="1"/>
    </row>
    <row r="3" spans="1:15" ht="39.75" customHeight="1">
      <c r="A3" s="184" t="s">
        <v>0</v>
      </c>
      <c r="B3" s="184" t="s">
        <v>1</v>
      </c>
      <c r="C3" s="184" t="s">
        <v>7</v>
      </c>
      <c r="D3" s="225" t="s">
        <v>99</v>
      </c>
      <c r="E3" s="225" t="s">
        <v>100</v>
      </c>
      <c r="F3" s="186" t="s">
        <v>116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223" t="s">
        <v>77</v>
      </c>
    </row>
    <row r="4" spans="1:15" ht="63" customHeight="1">
      <c r="A4" s="185"/>
      <c r="B4" s="185"/>
      <c r="C4" s="185"/>
      <c r="D4" s="226"/>
      <c r="E4" s="226"/>
      <c r="F4" s="187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224"/>
    </row>
    <row r="5" spans="1:15" s="11" customFormat="1" ht="51.75" customHeight="1">
      <c r="A5" s="60" t="s">
        <v>164</v>
      </c>
      <c r="B5" s="200" t="s">
        <v>162</v>
      </c>
      <c r="C5" s="151" t="s">
        <v>8</v>
      </c>
      <c r="D5" s="22">
        <v>800</v>
      </c>
      <c r="E5" s="9">
        <f>F5/D5</f>
        <v>85</v>
      </c>
      <c r="F5" s="21">
        <v>68000</v>
      </c>
      <c r="G5" s="22">
        <v>800</v>
      </c>
      <c r="H5" s="95">
        <f>G5/6300</f>
        <v>0.12698412698412698</v>
      </c>
      <c r="I5" s="136" t="s">
        <v>78</v>
      </c>
      <c r="J5" s="22" t="s">
        <v>82</v>
      </c>
      <c r="K5" s="68" t="s">
        <v>180</v>
      </c>
      <c r="L5" s="68" t="s">
        <v>180</v>
      </c>
      <c r="M5" s="68" t="s">
        <v>180</v>
      </c>
      <c r="N5" s="68" t="s">
        <v>180</v>
      </c>
      <c r="O5" s="120" t="s">
        <v>165</v>
      </c>
    </row>
    <row r="6" spans="1:15" s="11" customFormat="1" ht="51.75" customHeight="1">
      <c r="A6" s="60" t="s">
        <v>161</v>
      </c>
      <c r="B6" s="201"/>
      <c r="C6" s="151" t="s">
        <v>8</v>
      </c>
      <c r="D6" s="22">
        <v>1000</v>
      </c>
      <c r="E6" s="9">
        <f>F6/D6</f>
        <v>75</v>
      </c>
      <c r="F6" s="21">
        <v>75000</v>
      </c>
      <c r="G6" s="22">
        <v>1000</v>
      </c>
      <c r="H6" s="95">
        <f>G6/6300</f>
        <v>0.15873015873015872</v>
      </c>
      <c r="I6" s="136" t="s">
        <v>78</v>
      </c>
      <c r="J6" s="22" t="s">
        <v>82</v>
      </c>
      <c r="K6" s="68" t="s">
        <v>180</v>
      </c>
      <c r="L6" s="68" t="s">
        <v>180</v>
      </c>
      <c r="M6" s="68" t="s">
        <v>180</v>
      </c>
      <c r="N6" s="68" t="s">
        <v>180</v>
      </c>
      <c r="O6" s="120" t="s">
        <v>165</v>
      </c>
    </row>
    <row r="7" spans="1:15" s="11" customFormat="1" ht="51.75" customHeight="1">
      <c r="A7" s="60" t="s">
        <v>9</v>
      </c>
      <c r="B7" s="202"/>
      <c r="C7" s="166" t="s">
        <v>8</v>
      </c>
      <c r="D7" s="22">
        <v>1</v>
      </c>
      <c r="E7" s="22">
        <f>F7/D7</f>
        <v>100</v>
      </c>
      <c r="F7" s="21">
        <v>100</v>
      </c>
      <c r="G7" s="22">
        <v>6300</v>
      </c>
      <c r="H7" s="95">
        <f>100/G7</f>
        <v>0.015873015873015872</v>
      </c>
      <c r="I7" s="136" t="s">
        <v>78</v>
      </c>
      <c r="J7" s="22" t="s">
        <v>82</v>
      </c>
      <c r="K7" s="10" t="s">
        <v>11</v>
      </c>
      <c r="L7" s="10" t="s">
        <v>11</v>
      </c>
      <c r="M7" s="68" t="s">
        <v>11</v>
      </c>
      <c r="N7" s="10" t="s">
        <v>11</v>
      </c>
      <c r="O7" s="120" t="s">
        <v>165</v>
      </c>
    </row>
    <row r="8" spans="1:15" ht="3.75" customHeight="1">
      <c r="A8" s="167"/>
      <c r="B8" s="13"/>
      <c r="C8" s="12"/>
      <c r="D8" s="15"/>
      <c r="E8" s="12"/>
      <c r="F8" s="23"/>
      <c r="G8" s="168"/>
      <c r="H8" s="169"/>
      <c r="I8" s="13"/>
      <c r="J8" s="13"/>
      <c r="K8" s="24"/>
      <c r="L8" s="24"/>
      <c r="M8" s="24"/>
      <c r="N8" s="24"/>
      <c r="O8" s="170"/>
    </row>
    <row r="9" spans="1:15" s="11" customFormat="1" ht="51.75" customHeight="1">
      <c r="A9" s="60" t="s">
        <v>164</v>
      </c>
      <c r="B9" s="200" t="s">
        <v>10</v>
      </c>
      <c r="C9" s="151" t="s">
        <v>8</v>
      </c>
      <c r="D9" s="22">
        <v>800</v>
      </c>
      <c r="E9" s="9">
        <f>F9/D9</f>
        <v>125</v>
      </c>
      <c r="F9" s="21">
        <v>100000</v>
      </c>
      <c r="G9" s="22">
        <v>800</v>
      </c>
      <c r="H9" s="95">
        <f>G9/6300</f>
        <v>0.12698412698412698</v>
      </c>
      <c r="I9" s="136" t="s">
        <v>78</v>
      </c>
      <c r="J9" s="22" t="s">
        <v>82</v>
      </c>
      <c r="K9" s="68" t="s">
        <v>180</v>
      </c>
      <c r="L9" s="68" t="s">
        <v>180</v>
      </c>
      <c r="M9" s="68" t="s">
        <v>180</v>
      </c>
      <c r="N9" s="68" t="s">
        <v>180</v>
      </c>
      <c r="O9" s="123" t="s">
        <v>165</v>
      </c>
    </row>
    <row r="10" spans="1:15" s="11" customFormat="1" ht="51.75" customHeight="1">
      <c r="A10" s="60" t="s">
        <v>161</v>
      </c>
      <c r="B10" s="201"/>
      <c r="C10" s="151" t="s">
        <v>8</v>
      </c>
      <c r="D10" s="22">
        <v>1000</v>
      </c>
      <c r="E10" s="9">
        <f>F10/D10</f>
        <v>120</v>
      </c>
      <c r="F10" s="21">
        <v>120000</v>
      </c>
      <c r="G10" s="22">
        <v>1000</v>
      </c>
      <c r="H10" s="95">
        <f>G10/6300</f>
        <v>0.15873015873015872</v>
      </c>
      <c r="I10" s="136" t="s">
        <v>78</v>
      </c>
      <c r="J10" s="22" t="s">
        <v>82</v>
      </c>
      <c r="K10" s="68" t="s">
        <v>180</v>
      </c>
      <c r="L10" s="68" t="s">
        <v>180</v>
      </c>
      <c r="M10" s="68" t="s">
        <v>180</v>
      </c>
      <c r="N10" s="68" t="s">
        <v>180</v>
      </c>
      <c r="O10" s="120" t="s">
        <v>165</v>
      </c>
    </row>
    <row r="11" spans="1:15" s="11" customFormat="1" ht="51.75" customHeight="1">
      <c r="A11" s="60" t="s">
        <v>9</v>
      </c>
      <c r="B11" s="202"/>
      <c r="C11" s="166" t="s">
        <v>8</v>
      </c>
      <c r="D11" s="22">
        <v>1</v>
      </c>
      <c r="E11" s="22">
        <f>F11/D11</f>
        <v>150</v>
      </c>
      <c r="F11" s="21">
        <v>150</v>
      </c>
      <c r="G11" s="22">
        <v>6300</v>
      </c>
      <c r="H11" s="95">
        <f>100/G11</f>
        <v>0.015873015873015872</v>
      </c>
      <c r="I11" s="136" t="s">
        <v>78</v>
      </c>
      <c r="J11" s="22" t="s">
        <v>82</v>
      </c>
      <c r="K11" s="10" t="s">
        <v>11</v>
      </c>
      <c r="L11" s="10" t="s">
        <v>11</v>
      </c>
      <c r="M11" s="68" t="s">
        <v>11</v>
      </c>
      <c r="N11" s="10" t="s">
        <v>11</v>
      </c>
      <c r="O11" s="120" t="s">
        <v>165</v>
      </c>
    </row>
    <row r="12" spans="1:15" ht="21" customHeight="1">
      <c r="A12" s="15"/>
      <c r="B12" s="13"/>
      <c r="C12" s="12"/>
      <c r="D12" s="13"/>
      <c r="E12" s="12"/>
      <c r="F12" s="23"/>
      <c r="G12" s="14"/>
      <c r="H12" s="171"/>
      <c r="I12" s="13"/>
      <c r="J12" s="13"/>
      <c r="K12" s="24"/>
      <c r="L12" s="24"/>
      <c r="M12" s="24"/>
      <c r="N12" s="24"/>
      <c r="O12" s="122"/>
    </row>
    <row r="13" spans="1:12" s="2" customFormat="1" ht="15">
      <c r="A13" s="32" t="s">
        <v>46</v>
      </c>
      <c r="B13" s="33"/>
      <c r="C13" s="34"/>
      <c r="D13" s="4"/>
      <c r="E13" s="4"/>
      <c r="F13" s="5"/>
      <c r="G13" s="5"/>
      <c r="H13" s="6"/>
      <c r="L13" s="7"/>
    </row>
    <row r="14" spans="1:12" s="2" customFormat="1" ht="15">
      <c r="A14" s="32"/>
      <c r="B14" s="33"/>
      <c r="C14" s="34"/>
      <c r="D14" s="4"/>
      <c r="E14" s="4"/>
      <c r="F14" s="5"/>
      <c r="G14" s="5"/>
      <c r="H14" s="6"/>
      <c r="L14" s="7"/>
    </row>
    <row r="15" spans="1:12" s="2" customFormat="1" ht="18">
      <c r="A15" s="175"/>
      <c r="B15" s="33"/>
      <c r="C15" s="34"/>
      <c r="D15" s="4"/>
      <c r="E15" s="4"/>
      <c r="F15" s="5"/>
      <c r="G15" s="5"/>
      <c r="H15" s="6"/>
      <c r="L15" s="7"/>
    </row>
    <row r="16" spans="1:15" s="2" customFormat="1" ht="60" customHeight="1">
      <c r="A16" s="206" t="s">
        <v>12</v>
      </c>
      <c r="B16" s="206"/>
      <c r="C16" s="81"/>
      <c r="D16" s="218"/>
      <c r="E16" s="218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7" s="2" customFormat="1" ht="29.25" customHeight="1">
      <c r="A17" s="38" t="s">
        <v>13</v>
      </c>
      <c r="B17" s="39" t="s">
        <v>14</v>
      </c>
      <c r="C17" s="78"/>
      <c r="D17" s="7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9"/>
      <c r="Q17" s="219"/>
    </row>
    <row r="18" spans="1:17" s="2" customFormat="1" ht="15" customHeight="1">
      <c r="A18" s="40" t="s">
        <v>15</v>
      </c>
      <c r="B18" s="41">
        <v>0.6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9"/>
      <c r="Q18" s="219"/>
    </row>
    <row r="19" spans="1:17" s="2" customFormat="1" ht="15">
      <c r="A19" s="40" t="s">
        <v>16</v>
      </c>
      <c r="B19" s="41">
        <v>0.7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19"/>
      <c r="Q19" s="219"/>
    </row>
    <row r="20" spans="1:17" s="2" customFormat="1" ht="15">
      <c r="A20" s="40" t="s">
        <v>17</v>
      </c>
      <c r="B20" s="41">
        <v>1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19"/>
      <c r="Q20" s="219"/>
    </row>
    <row r="21" spans="1:17" s="2" customFormat="1" ht="15">
      <c r="A21" s="40" t="s">
        <v>18</v>
      </c>
      <c r="B21" s="41">
        <v>1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19"/>
      <c r="Q21" s="219"/>
    </row>
    <row r="22" spans="1:17" s="2" customFormat="1" ht="15">
      <c r="A22" s="40" t="s">
        <v>19</v>
      </c>
      <c r="B22" s="41">
        <v>1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19"/>
      <c r="Q22" s="219"/>
    </row>
    <row r="23" spans="1:17" s="2" customFormat="1" ht="15">
      <c r="A23" s="40" t="s">
        <v>20</v>
      </c>
      <c r="B23" s="41">
        <v>1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3"/>
    </row>
    <row r="24" spans="1:17" s="2" customFormat="1" ht="15">
      <c r="A24" s="40" t="s">
        <v>21</v>
      </c>
      <c r="B24" s="41">
        <v>0.7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3"/>
    </row>
    <row r="25" spans="1:17" s="2" customFormat="1" ht="15">
      <c r="A25" s="40" t="s">
        <v>22</v>
      </c>
      <c r="B25" s="41">
        <v>0.7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3"/>
    </row>
    <row r="26" spans="1:17" s="2" customFormat="1" ht="15">
      <c r="A26" s="40" t="s">
        <v>23</v>
      </c>
      <c r="B26" s="41">
        <v>1.25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3"/>
    </row>
    <row r="27" spans="1:17" s="2" customFormat="1" ht="15">
      <c r="A27" s="40" t="s">
        <v>24</v>
      </c>
      <c r="B27" s="41">
        <v>1.3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3"/>
    </row>
    <row r="28" spans="1:17" s="2" customFormat="1" ht="15">
      <c r="A28" s="40" t="s">
        <v>25</v>
      </c>
      <c r="B28" s="41">
        <v>1.3</v>
      </c>
      <c r="C28" s="4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3"/>
    </row>
    <row r="29" spans="1:17" s="2" customFormat="1" ht="15">
      <c r="A29" s="40" t="s">
        <v>26</v>
      </c>
      <c r="B29" s="41">
        <v>1.3</v>
      </c>
      <c r="C29" s="45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43"/>
    </row>
    <row r="30" spans="1:17" s="2" customFormat="1" ht="15">
      <c r="A30" s="44"/>
      <c r="B30" s="45"/>
      <c r="C30" s="45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  <c r="Q30" s="43"/>
    </row>
    <row r="31" spans="1:15" s="2" customFormat="1" ht="15">
      <c r="A31" s="46"/>
      <c r="B31" s="47"/>
      <c r="C31" s="47"/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2" customFormat="1" ht="15">
      <c r="A32" s="48" t="s">
        <v>47</v>
      </c>
      <c r="B32" s="37"/>
      <c r="C32" s="37"/>
      <c r="D32" s="218"/>
      <c r="E32" s="218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2" customFormat="1" ht="15">
      <c r="A33" s="197" t="s">
        <v>178</v>
      </c>
      <c r="B33" s="198"/>
      <c r="C33" s="199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2" customFormat="1" ht="33" customHeight="1">
      <c r="A34" s="195" t="s">
        <v>27</v>
      </c>
      <c r="B34" s="196"/>
      <c r="C34" s="117">
        <v>0.3</v>
      </c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2" customFormat="1" ht="15">
      <c r="A35" s="197" t="s">
        <v>28</v>
      </c>
      <c r="B35" s="198"/>
      <c r="C35" s="199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2" customFormat="1" ht="15">
      <c r="A36" s="193" t="s">
        <v>29</v>
      </c>
      <c r="B36" s="194"/>
      <c r="C36" s="116" t="s">
        <v>177</v>
      </c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2" customFormat="1" ht="15">
      <c r="A37" s="193" t="s">
        <v>5</v>
      </c>
      <c r="B37" s="194"/>
      <c r="C37" s="116">
        <v>0.1</v>
      </c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ht="15">
      <c r="A38" s="193" t="s">
        <v>30</v>
      </c>
      <c r="B38" s="194"/>
      <c r="C38" s="116">
        <v>0.1</v>
      </c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4" ht="15.75">
      <c r="A39" s="193" t="s">
        <v>119</v>
      </c>
      <c r="B39" s="194"/>
      <c r="C39" s="116">
        <v>0.25</v>
      </c>
      <c r="D39" s="4"/>
      <c r="E39" s="4"/>
      <c r="F39" s="5"/>
      <c r="I39" s="2"/>
      <c r="J39" s="2"/>
      <c r="K39" s="2"/>
      <c r="L39" s="2"/>
      <c r="M39" s="2"/>
      <c r="N39" s="2"/>
    </row>
    <row r="40" spans="1:14" ht="15.75">
      <c r="A40" s="193" t="s">
        <v>181</v>
      </c>
      <c r="B40" s="194"/>
      <c r="C40" s="116">
        <v>0.05</v>
      </c>
      <c r="D40" s="4"/>
      <c r="E40" s="4"/>
      <c r="F40" s="5"/>
      <c r="I40" s="2"/>
      <c r="J40" s="2"/>
      <c r="K40" s="2"/>
      <c r="L40" s="2"/>
      <c r="M40" s="2"/>
      <c r="N40" s="2"/>
    </row>
    <row r="41" spans="1:8" s="2" customFormat="1" ht="15">
      <c r="A41" s="3"/>
      <c r="C41" s="3"/>
      <c r="D41" s="4"/>
      <c r="E41" s="4"/>
      <c r="F41" s="5"/>
      <c r="G41" s="5"/>
      <c r="H41" s="6"/>
    </row>
    <row r="42" spans="1:8" s="2" customFormat="1" ht="15">
      <c r="A42" s="3"/>
      <c r="C42" s="3"/>
      <c r="D42" s="4"/>
      <c r="E42" s="4"/>
      <c r="F42" s="5"/>
      <c r="G42" s="5"/>
      <c r="H42" s="6"/>
    </row>
    <row r="43" spans="1:7" s="2" customFormat="1" ht="15" customHeight="1">
      <c r="A43" s="227" t="s">
        <v>123</v>
      </c>
      <c r="B43" s="228"/>
      <c r="C43" s="228"/>
      <c r="D43" s="228"/>
      <c r="E43" s="229"/>
      <c r="F43" s="5"/>
      <c r="G43" s="6"/>
    </row>
    <row r="44" spans="1:7" s="2" customFormat="1" ht="15">
      <c r="A44" s="49" t="s">
        <v>120</v>
      </c>
      <c r="B44" s="50"/>
      <c r="C44" s="50"/>
      <c r="D44" s="51"/>
      <c r="E44" s="172"/>
      <c r="F44" s="53"/>
      <c r="G44" s="173"/>
    </row>
    <row r="45" spans="1:8" s="2" customFormat="1" ht="15">
      <c r="A45" s="3"/>
      <c r="C45" s="3"/>
      <c r="D45" s="4"/>
      <c r="E45" s="4"/>
      <c r="F45" s="5"/>
      <c r="G45" s="5"/>
      <c r="H45" s="6"/>
    </row>
    <row r="46" spans="1:8" s="2" customFormat="1" ht="15">
      <c r="A46" s="3"/>
      <c r="C46" s="3"/>
      <c r="D46" s="4"/>
      <c r="E46" s="4"/>
      <c r="F46" s="5"/>
      <c r="G46" s="5"/>
      <c r="H46" s="6"/>
    </row>
    <row r="47" spans="1:8" s="2" customFormat="1" ht="15">
      <c r="A47" s="3"/>
      <c r="B47" s="192" t="s">
        <v>121</v>
      </c>
      <c r="C47" s="192"/>
      <c r="D47" s="192"/>
      <c r="E47" s="4"/>
      <c r="F47" s="5"/>
      <c r="G47" s="5"/>
      <c r="H47" s="6"/>
    </row>
    <row r="48" spans="1:14" s="2" customFormat="1" ht="18" customHeight="1">
      <c r="A48" s="32"/>
      <c r="B48" s="192"/>
      <c r="C48" s="192"/>
      <c r="D48" s="192"/>
      <c r="F48" s="3"/>
      <c r="G48" s="3"/>
      <c r="H48" s="174"/>
      <c r="I48" s="5"/>
      <c r="K48" s="42"/>
      <c r="L48" s="4"/>
      <c r="M48" s="43"/>
      <c r="N48" s="42"/>
    </row>
    <row r="49" spans="1:14" s="2" customFormat="1" ht="23.25" customHeight="1">
      <c r="A49" s="32"/>
      <c r="B49" s="192"/>
      <c r="C49" s="192"/>
      <c r="D49" s="192"/>
      <c r="F49" s="3"/>
      <c r="G49" s="3"/>
      <c r="H49" s="174"/>
      <c r="I49" s="5"/>
      <c r="K49" s="42"/>
      <c r="L49" s="4"/>
      <c r="M49" s="43"/>
      <c r="N49" s="42"/>
    </row>
    <row r="50" spans="1:14" s="2" customFormat="1" ht="15">
      <c r="A50" s="32"/>
      <c r="B50" s="192"/>
      <c r="C50" s="192"/>
      <c r="D50" s="192"/>
      <c r="F50" s="3"/>
      <c r="G50" s="3"/>
      <c r="H50" s="174"/>
      <c r="I50" s="5"/>
      <c r="K50" s="42"/>
      <c r="L50" s="4"/>
      <c r="M50" s="43"/>
      <c r="N50" s="42"/>
    </row>
    <row r="51" spans="1:14" s="2" customFormat="1" ht="15">
      <c r="A51" s="3"/>
      <c r="C51" s="3"/>
      <c r="D51" s="4"/>
      <c r="E51" s="4"/>
      <c r="F51" s="5"/>
      <c r="G51" s="5"/>
      <c r="H51" s="6"/>
      <c r="K51" s="42"/>
      <c r="L51" s="4"/>
      <c r="M51" s="43"/>
      <c r="N51" s="42"/>
    </row>
    <row r="52" spans="1:14" s="2" customFormat="1" ht="15">
      <c r="A52" s="3"/>
      <c r="D52" s="69"/>
      <c r="F52" s="3"/>
      <c r="G52" s="5"/>
      <c r="H52" s="6"/>
      <c r="I52" s="5"/>
      <c r="K52" s="35"/>
      <c r="L52" s="36"/>
      <c r="M52" s="36"/>
      <c r="N52" s="35"/>
    </row>
  </sheetData>
  <sheetProtection/>
  <mergeCells count="28">
    <mergeCell ref="P17:Q22"/>
    <mergeCell ref="D32:E32"/>
    <mergeCell ref="A33:C33"/>
    <mergeCell ref="B47:D50"/>
    <mergeCell ref="A37:B37"/>
    <mergeCell ref="A38:B38"/>
    <mergeCell ref="A39:B39"/>
    <mergeCell ref="A43:E43"/>
    <mergeCell ref="B9:B11"/>
    <mergeCell ref="A36:B36"/>
    <mergeCell ref="A34:B34"/>
    <mergeCell ref="A35:C35"/>
    <mergeCell ref="G3:G4"/>
    <mergeCell ref="H3:H4"/>
    <mergeCell ref="I3:I4"/>
    <mergeCell ref="A16:B16"/>
    <mergeCell ref="D16:E16"/>
    <mergeCell ref="B5:B7"/>
    <mergeCell ref="K3:N3"/>
    <mergeCell ref="A40:B40"/>
    <mergeCell ref="O3:O4"/>
    <mergeCell ref="A3:A4"/>
    <mergeCell ref="B3:B4"/>
    <mergeCell ref="C3:C4"/>
    <mergeCell ref="D3:D4"/>
    <mergeCell ref="J3:J4"/>
    <mergeCell ref="E3:E4"/>
    <mergeCell ref="F3:F4"/>
  </mergeCells>
  <conditionalFormatting sqref="M8:M10 M5:M6">
    <cfRule type="cellIs" priority="1" dxfId="4" operator="greaterThan" stopIfTrue="1">
      <formula>0.15</formula>
    </cfRule>
    <cfRule type="cellIs" priority="2" dxfId="5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7"/>
  <sheetViews>
    <sheetView zoomScale="60" zoomScaleNormal="60" zoomScalePageLayoutView="0" workbookViewId="0" topLeftCell="A1">
      <selection activeCell="Y1" sqref="Y1"/>
    </sheetView>
  </sheetViews>
  <sheetFormatPr defaultColWidth="9.140625" defaultRowHeight="15"/>
  <cols>
    <col min="1" max="1" width="32.421875" style="3" customWidth="1"/>
    <col min="2" max="2" width="23.7109375" style="54" customWidth="1"/>
    <col min="3" max="3" width="23.28125" style="54" customWidth="1"/>
    <col min="4" max="4" width="18.7109375" style="69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30.140625" style="3" customWidth="1"/>
    <col min="15" max="15" width="13.7109375" style="5" customWidth="1"/>
    <col min="16" max="16" width="4.00390625" style="35" customWidth="1"/>
    <col min="17" max="17" width="6.28125" style="36" customWidth="1"/>
    <col min="18" max="18" width="5.421875" style="36" customWidth="1"/>
    <col min="19" max="16384" width="9.140625" style="2" customWidth="1"/>
  </cols>
  <sheetData>
    <row r="1" spans="1:18" ht="36" customHeight="1">
      <c r="A1" s="1" t="s">
        <v>124</v>
      </c>
      <c r="B1" s="2"/>
      <c r="C1" s="2"/>
      <c r="D1" s="2"/>
      <c r="F1" s="2"/>
      <c r="G1" s="2"/>
      <c r="H1" s="2"/>
      <c r="I1" s="2"/>
      <c r="J1" s="2"/>
      <c r="K1" s="2"/>
      <c r="L1" s="2"/>
      <c r="M1" s="5"/>
      <c r="N1" s="5"/>
      <c r="P1" s="2"/>
      <c r="Q1" s="7"/>
      <c r="R1" s="2"/>
    </row>
    <row r="2" spans="1:18" ht="36" customHeight="1">
      <c r="A2" s="1"/>
      <c r="B2" s="2"/>
      <c r="C2" s="2"/>
      <c r="D2" s="92"/>
      <c r="E2" s="92"/>
      <c r="F2" s="92"/>
      <c r="G2" s="5"/>
      <c r="H2" s="5"/>
      <c r="I2" s="5"/>
      <c r="J2" s="5"/>
      <c r="K2" s="2"/>
      <c r="L2" s="7"/>
      <c r="M2" s="2"/>
      <c r="N2" s="2"/>
      <c r="O2" s="2"/>
      <c r="P2" s="2"/>
      <c r="Q2" s="2"/>
      <c r="R2" s="2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155" t="s">
        <v>92</v>
      </c>
      <c r="B5" s="200" t="s">
        <v>114</v>
      </c>
      <c r="C5" s="208" t="s">
        <v>8</v>
      </c>
      <c r="D5" s="9">
        <v>170</v>
      </c>
      <c r="E5" s="9">
        <f>F5/D5</f>
        <v>70.58823529411765</v>
      </c>
      <c r="F5" s="56">
        <v>12000</v>
      </c>
      <c r="G5" s="9">
        <v>170</v>
      </c>
      <c r="H5" s="93">
        <f>D5/G5</f>
        <v>1</v>
      </c>
      <c r="I5" s="136" t="s">
        <v>78</v>
      </c>
      <c r="J5" s="22" t="s">
        <v>82</v>
      </c>
      <c r="K5" s="68" t="s">
        <v>180</v>
      </c>
      <c r="L5" s="68" t="s">
        <v>180</v>
      </c>
      <c r="M5" s="68" t="s">
        <v>180</v>
      </c>
      <c r="N5" s="136"/>
    </row>
    <row r="6" spans="1:14" s="11" customFormat="1" ht="51.75" customHeight="1">
      <c r="A6" s="145" t="s">
        <v>9</v>
      </c>
      <c r="B6" s="202"/>
      <c r="C6" s="209"/>
      <c r="D6" s="70">
        <v>1</v>
      </c>
      <c r="E6" s="70">
        <f>F6/D6</f>
        <v>100</v>
      </c>
      <c r="F6" s="72">
        <v>100</v>
      </c>
      <c r="G6" s="9">
        <v>170</v>
      </c>
      <c r="H6" s="93">
        <f>100/G6</f>
        <v>0.5882352941176471</v>
      </c>
      <c r="I6" s="136" t="s">
        <v>78</v>
      </c>
      <c r="J6" s="22" t="s">
        <v>82</v>
      </c>
      <c r="K6" s="68" t="s">
        <v>180</v>
      </c>
      <c r="L6" s="68" t="s">
        <v>180</v>
      </c>
      <c r="M6" s="68" t="s">
        <v>180</v>
      </c>
      <c r="N6" s="151" t="s">
        <v>81</v>
      </c>
    </row>
    <row r="7" spans="1:18" ht="20.25" customHeight="1">
      <c r="A7" s="13"/>
      <c r="B7" s="15"/>
      <c r="C7" s="15"/>
      <c r="D7" s="12"/>
      <c r="E7" s="12"/>
      <c r="F7" s="12"/>
      <c r="G7" s="30"/>
      <c r="H7" s="30"/>
      <c r="I7" s="30"/>
      <c r="J7" s="30"/>
      <c r="K7" s="24"/>
      <c r="L7" s="24"/>
      <c r="M7" s="24"/>
      <c r="N7" s="30"/>
      <c r="O7" s="2"/>
      <c r="P7" s="2"/>
      <c r="Q7" s="2"/>
      <c r="R7" s="2"/>
    </row>
    <row r="8" spans="1:18" ht="15">
      <c r="A8" s="32" t="s">
        <v>46</v>
      </c>
      <c r="B8" s="33"/>
      <c r="C8" s="33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P8" s="2"/>
      <c r="Q8" s="7"/>
      <c r="R8" s="2"/>
    </row>
    <row r="9" spans="1:18" ht="15">
      <c r="A9" s="37"/>
      <c r="B9" s="37"/>
      <c r="C9" s="37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P9" s="2"/>
      <c r="Q9" s="7"/>
      <c r="R9" s="2"/>
    </row>
    <row r="10" spans="2:18" ht="15">
      <c r="B10" s="2"/>
      <c r="C10" s="2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P10" s="2"/>
      <c r="Q10" s="2"/>
      <c r="R10" s="2"/>
    </row>
    <row r="11" spans="1:18" ht="60" customHeight="1">
      <c r="A11" s="206" t="s">
        <v>12</v>
      </c>
      <c r="B11" s="206"/>
      <c r="C11" s="81"/>
      <c r="D11" s="218"/>
      <c r="E11" s="218"/>
      <c r="F11" s="5"/>
      <c r="G11" s="5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</row>
    <row r="12" spans="1:18" ht="29.25" customHeight="1">
      <c r="A12" s="38" t="s">
        <v>13</v>
      </c>
      <c r="B12" s="39" t="s">
        <v>14</v>
      </c>
      <c r="C12" s="78"/>
      <c r="D12" s="78"/>
      <c r="E12" s="5"/>
      <c r="F12" s="5"/>
      <c r="G12" s="5"/>
      <c r="H12" s="5"/>
      <c r="I12" s="5"/>
      <c r="J12" s="5"/>
      <c r="K12" s="5"/>
      <c r="L12" s="5"/>
      <c r="M12" s="5"/>
      <c r="N12" s="5"/>
      <c r="O12" s="219"/>
      <c r="P12" s="219"/>
      <c r="Q12" s="2"/>
      <c r="R12" s="2"/>
    </row>
    <row r="13" spans="1:18" ht="15" customHeight="1">
      <c r="A13" s="40" t="s">
        <v>15</v>
      </c>
      <c r="B13" s="41">
        <v>0.6</v>
      </c>
      <c r="C13" s="45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219"/>
      <c r="P13" s="219"/>
      <c r="Q13" s="2"/>
      <c r="R13" s="2"/>
    </row>
    <row r="14" spans="1:18" ht="15">
      <c r="A14" s="40" t="s">
        <v>16</v>
      </c>
      <c r="B14" s="41">
        <v>0.7</v>
      </c>
      <c r="C14" s="4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19"/>
      <c r="P14" s="219"/>
      <c r="Q14" s="2"/>
      <c r="R14" s="2"/>
    </row>
    <row r="15" spans="1:18" ht="15">
      <c r="A15" s="40" t="s">
        <v>17</v>
      </c>
      <c r="B15" s="41">
        <v>1</v>
      </c>
      <c r="C15" s="4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219"/>
      <c r="P15" s="219"/>
      <c r="Q15" s="2"/>
      <c r="R15" s="2"/>
    </row>
    <row r="16" spans="1:18" ht="15">
      <c r="A16" s="40" t="s">
        <v>18</v>
      </c>
      <c r="B16" s="41">
        <v>1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219"/>
      <c r="P16" s="219"/>
      <c r="Q16" s="2"/>
      <c r="R16" s="2"/>
    </row>
    <row r="17" spans="1:18" ht="15">
      <c r="A17" s="40" t="s">
        <v>19</v>
      </c>
      <c r="B17" s="41">
        <v>1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219"/>
      <c r="P17" s="219"/>
      <c r="Q17" s="2"/>
      <c r="R17" s="2"/>
    </row>
    <row r="18" spans="1:18" ht="15">
      <c r="A18" s="40" t="s">
        <v>20</v>
      </c>
      <c r="B18" s="41">
        <v>1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  <c r="P18" s="43"/>
      <c r="Q18" s="2"/>
      <c r="R18" s="2"/>
    </row>
    <row r="19" spans="1:18" ht="15">
      <c r="A19" s="40" t="s">
        <v>21</v>
      </c>
      <c r="B19" s="41">
        <v>0.7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43"/>
      <c r="Q19" s="2"/>
      <c r="R19" s="2"/>
    </row>
    <row r="20" spans="1:18" ht="15">
      <c r="A20" s="40" t="s">
        <v>22</v>
      </c>
      <c r="B20" s="41">
        <v>0.7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  <c r="P20" s="43"/>
      <c r="Q20" s="2"/>
      <c r="R20" s="2"/>
    </row>
    <row r="21" spans="1:18" ht="15">
      <c r="A21" s="40" t="s">
        <v>23</v>
      </c>
      <c r="B21" s="41">
        <v>1.25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3"/>
      <c r="Q21" s="2"/>
      <c r="R21" s="2"/>
    </row>
    <row r="22" spans="1:18" ht="15">
      <c r="A22" s="40" t="s">
        <v>24</v>
      </c>
      <c r="B22" s="41">
        <v>1.3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3"/>
      <c r="Q22" s="2"/>
      <c r="R22" s="2"/>
    </row>
    <row r="23" spans="1:18" ht="15">
      <c r="A23" s="40" t="s">
        <v>25</v>
      </c>
      <c r="B23" s="41">
        <v>1.3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3"/>
      <c r="Q23" s="2"/>
      <c r="R23" s="2"/>
    </row>
    <row r="24" spans="1:18" ht="15">
      <c r="A24" s="40" t="s">
        <v>26</v>
      </c>
      <c r="B24" s="41">
        <v>1.3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3"/>
      <c r="Q24" s="2"/>
      <c r="R24" s="2"/>
    </row>
    <row r="25" spans="1:18" ht="15">
      <c r="A25" s="44"/>
      <c r="B25" s="45"/>
      <c r="C25" s="45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4"/>
      <c r="P25" s="43"/>
      <c r="Q25" s="2"/>
      <c r="R25" s="2"/>
    </row>
    <row r="26" spans="1:18" ht="15">
      <c r="A26" s="46"/>
      <c r="B26" s="47"/>
      <c r="C26" s="47"/>
      <c r="D26" s="2"/>
      <c r="E26" s="3"/>
      <c r="F26" s="5"/>
      <c r="G26" s="5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</row>
    <row r="27" spans="1:18" ht="15">
      <c r="A27" s="48" t="s">
        <v>47</v>
      </c>
      <c r="B27" s="37"/>
      <c r="C27" s="37"/>
      <c r="D27" s="218"/>
      <c r="E27" s="218"/>
      <c r="F27" s="5"/>
      <c r="G27" s="5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</row>
    <row r="28" spans="1:18" ht="15">
      <c r="A28" s="197" t="s">
        <v>178</v>
      </c>
      <c r="B28" s="198"/>
      <c r="C28" s="199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</row>
    <row r="29" spans="1:18" ht="33" customHeight="1">
      <c r="A29" s="195" t="s">
        <v>27</v>
      </c>
      <c r="B29" s="196"/>
      <c r="C29" s="117">
        <v>0.3</v>
      </c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</row>
    <row r="30" spans="2:18" ht="15">
      <c r="B30" s="2"/>
      <c r="C30" s="2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P30" s="2"/>
      <c r="Q30" s="2"/>
      <c r="R30" s="2"/>
    </row>
    <row r="31" spans="2:18" ht="15">
      <c r="B31" s="2"/>
      <c r="C31" s="2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P31" s="2"/>
      <c r="Q31" s="2"/>
      <c r="R31" s="2"/>
    </row>
    <row r="32" spans="2:18" ht="15" customHeight="1">
      <c r="B32" s="192" t="s">
        <v>79</v>
      </c>
      <c r="C32" s="192"/>
      <c r="D32" s="192"/>
      <c r="E32" s="4"/>
      <c r="F32" s="5"/>
      <c r="G32" s="5"/>
      <c r="H32" s="5"/>
      <c r="I32" s="5"/>
      <c r="J32" s="5"/>
      <c r="K32" s="5"/>
      <c r="L32" s="5"/>
      <c r="M32" s="5"/>
      <c r="N32" s="5"/>
      <c r="P32" s="42"/>
      <c r="Q32" s="4"/>
      <c r="R32" s="43"/>
    </row>
    <row r="33" spans="1:18" ht="18" customHeight="1">
      <c r="A33" s="32"/>
      <c r="B33" s="192"/>
      <c r="C33" s="192"/>
      <c r="D33" s="192"/>
      <c r="O33" s="3"/>
      <c r="P33" s="42"/>
      <c r="Q33" s="4"/>
      <c r="R33" s="43"/>
    </row>
    <row r="34" spans="1:18" ht="23.25" customHeight="1">
      <c r="A34" s="32"/>
      <c r="B34" s="192"/>
      <c r="C34" s="192"/>
      <c r="D34" s="192"/>
      <c r="O34" s="3"/>
      <c r="P34" s="42"/>
      <c r="Q34" s="4"/>
      <c r="R34" s="43"/>
    </row>
    <row r="35" spans="1:18" ht="15">
      <c r="A35" s="32"/>
      <c r="B35" s="192"/>
      <c r="C35" s="192"/>
      <c r="D35" s="192"/>
      <c r="O35" s="3"/>
      <c r="P35" s="42"/>
      <c r="Q35" s="4"/>
      <c r="R35" s="43"/>
    </row>
    <row r="36" spans="2:18" ht="15">
      <c r="B36" s="2"/>
      <c r="C36" s="2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P36" s="42"/>
      <c r="Q36" s="4"/>
      <c r="R36" s="43"/>
    </row>
    <row r="37" spans="2:14" ht="15">
      <c r="B37" s="2"/>
      <c r="C37" s="2"/>
      <c r="D37" s="2"/>
      <c r="E37" s="3"/>
      <c r="F37" s="5"/>
      <c r="G37" s="5"/>
      <c r="H37" s="5"/>
      <c r="I37" s="5"/>
      <c r="J37" s="5"/>
      <c r="K37" s="5"/>
      <c r="L37" s="5"/>
      <c r="M37" s="5"/>
      <c r="N37" s="5"/>
    </row>
  </sheetData>
  <sheetProtection/>
  <mergeCells count="21">
    <mergeCell ref="O12:P17"/>
    <mergeCell ref="I3:I4"/>
    <mergeCell ref="J3:J4"/>
    <mergeCell ref="K3:M3"/>
    <mergeCell ref="N3:N4"/>
    <mergeCell ref="D11:E11"/>
    <mergeCell ref="B3:B4"/>
    <mergeCell ref="C3:C4"/>
    <mergeCell ref="D3:D4"/>
    <mergeCell ref="E3:E4"/>
    <mergeCell ref="G3:G4"/>
    <mergeCell ref="A3:A4"/>
    <mergeCell ref="H3:H4"/>
    <mergeCell ref="B32:D35"/>
    <mergeCell ref="D27:E27"/>
    <mergeCell ref="A28:C28"/>
    <mergeCell ref="A29:B29"/>
    <mergeCell ref="F3:F4"/>
    <mergeCell ref="B5:B6"/>
    <mergeCell ref="C5:C6"/>
    <mergeCell ref="A11:B11"/>
  </mergeCells>
  <conditionalFormatting sqref="M5:M6">
    <cfRule type="cellIs" priority="1" dxfId="4" operator="greaterThan" stopIfTrue="1">
      <formula>0.15</formula>
    </cfRule>
    <cfRule type="cellIs" priority="2" dxfId="5" operator="lessThan" stopIfTrue="1">
      <formula>0</formula>
    </cfRule>
  </conditionalFormatting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42"/>
  <sheetViews>
    <sheetView zoomScale="60" zoomScaleNormal="60" zoomScalePageLayoutView="0" workbookViewId="0" topLeftCell="A1">
      <selection activeCell="AA1" sqref="AA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7" width="18.7109375" style="5" customWidth="1"/>
    <col min="8" max="10" width="18.7109375" style="2" customWidth="1"/>
    <col min="11" max="12" width="4.00390625" style="2" customWidth="1"/>
    <col min="13" max="13" width="6.8515625" style="2" customWidth="1"/>
    <col min="14" max="14" width="30.140625" style="2" customWidth="1"/>
    <col min="15" max="16384" width="9.140625" style="2" customWidth="1"/>
  </cols>
  <sheetData>
    <row r="1" ht="36" customHeight="1">
      <c r="A1" s="1" t="s">
        <v>45</v>
      </c>
    </row>
    <row r="2" spans="1:6" ht="36" customHeight="1">
      <c r="A2" s="1"/>
      <c r="D2" s="207"/>
      <c r="E2" s="207"/>
      <c r="F2" s="207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60" t="s">
        <v>112</v>
      </c>
      <c r="B5" s="200" t="s">
        <v>118</v>
      </c>
      <c r="C5" s="25" t="s">
        <v>148</v>
      </c>
      <c r="D5" s="22">
        <v>100</v>
      </c>
      <c r="E5" s="9">
        <f>F5/D5</f>
        <v>540</v>
      </c>
      <c r="F5" s="21">
        <v>54000</v>
      </c>
      <c r="G5" s="22">
        <v>100</v>
      </c>
      <c r="H5" s="95">
        <f>D5/1850</f>
        <v>0.05405405405405406</v>
      </c>
      <c r="I5" s="98" t="s">
        <v>78</v>
      </c>
      <c r="J5" s="99" t="s">
        <v>82</v>
      </c>
      <c r="K5" s="21" t="s">
        <v>180</v>
      </c>
      <c r="L5" s="21" t="s">
        <v>180</v>
      </c>
      <c r="M5" s="21" t="s">
        <v>180</v>
      </c>
      <c r="N5" s="22"/>
    </row>
    <row r="6" spans="1:14" s="11" customFormat="1" ht="51.75" customHeight="1">
      <c r="A6" s="60" t="s">
        <v>113</v>
      </c>
      <c r="B6" s="201"/>
      <c r="C6" s="25" t="s">
        <v>148</v>
      </c>
      <c r="D6" s="9">
        <v>250</v>
      </c>
      <c r="E6" s="9">
        <f>F6/D6</f>
        <v>360</v>
      </c>
      <c r="F6" s="56">
        <v>90000</v>
      </c>
      <c r="G6" s="9">
        <v>250</v>
      </c>
      <c r="H6" s="95">
        <f>D6/1850</f>
        <v>0.13513513513513514</v>
      </c>
      <c r="I6" s="98" t="s">
        <v>78</v>
      </c>
      <c r="J6" s="99" t="s">
        <v>82</v>
      </c>
      <c r="K6" s="21" t="s">
        <v>180</v>
      </c>
      <c r="L6" s="21" t="s">
        <v>180</v>
      </c>
      <c r="M6" s="21" t="s">
        <v>180</v>
      </c>
      <c r="N6" s="100"/>
    </row>
    <row r="7" spans="1:14" s="11" customFormat="1" ht="51.75" customHeight="1">
      <c r="A7" s="60" t="s">
        <v>50</v>
      </c>
      <c r="B7" s="201"/>
      <c r="C7" s="25" t="s">
        <v>148</v>
      </c>
      <c r="D7" s="22">
        <v>500</v>
      </c>
      <c r="E7" s="22">
        <f>F7/D7</f>
        <v>288</v>
      </c>
      <c r="F7" s="21">
        <v>144000</v>
      </c>
      <c r="G7" s="22">
        <v>500</v>
      </c>
      <c r="H7" s="95">
        <f>D7/1850</f>
        <v>0.2702702702702703</v>
      </c>
      <c r="I7" s="101" t="s">
        <v>78</v>
      </c>
      <c r="J7" s="97" t="s">
        <v>82</v>
      </c>
      <c r="K7" s="21" t="s">
        <v>180</v>
      </c>
      <c r="L7" s="21" t="s">
        <v>180</v>
      </c>
      <c r="M7" s="21" t="s">
        <v>180</v>
      </c>
      <c r="N7" s="100"/>
    </row>
    <row r="8" spans="1:14" s="11" customFormat="1" ht="51.75" customHeight="1">
      <c r="A8" s="96" t="s">
        <v>107</v>
      </c>
      <c r="B8" s="55"/>
      <c r="C8" s="25" t="s">
        <v>148</v>
      </c>
      <c r="D8" s="22">
        <v>1000</v>
      </c>
      <c r="E8" s="22">
        <f>F8/D8</f>
        <v>250</v>
      </c>
      <c r="F8" s="21">
        <v>250000</v>
      </c>
      <c r="G8" s="22">
        <v>1000</v>
      </c>
      <c r="H8" s="95">
        <f>D8/1850</f>
        <v>0.5405405405405406</v>
      </c>
      <c r="I8" s="98" t="s">
        <v>78</v>
      </c>
      <c r="J8" s="99" t="s">
        <v>82</v>
      </c>
      <c r="K8" s="21" t="s">
        <v>180</v>
      </c>
      <c r="L8" s="21" t="s">
        <v>180</v>
      </c>
      <c r="M8" s="21" t="s">
        <v>180</v>
      </c>
      <c r="N8" s="99"/>
    </row>
    <row r="9" spans="1:14" s="11" customFormat="1" ht="6" customHeight="1">
      <c r="A9" s="61"/>
      <c r="B9" s="59"/>
      <c r="C9" s="59"/>
      <c r="D9" s="77"/>
      <c r="E9" s="77"/>
      <c r="F9" s="77"/>
      <c r="G9" s="28"/>
      <c r="H9" s="28"/>
      <c r="I9" s="106"/>
      <c r="J9" s="105"/>
      <c r="K9" s="106"/>
      <c r="L9" s="106"/>
      <c r="M9" s="106"/>
      <c r="N9" s="102"/>
    </row>
    <row r="10" spans="1:14" s="11" customFormat="1" ht="51.75" customHeight="1">
      <c r="A10" s="60" t="s">
        <v>9</v>
      </c>
      <c r="B10" s="64" t="s">
        <v>179</v>
      </c>
      <c r="C10" s="25" t="s">
        <v>8</v>
      </c>
      <c r="D10" s="22">
        <v>1</v>
      </c>
      <c r="E10" s="22">
        <f>F10/D10</f>
        <v>800</v>
      </c>
      <c r="F10" s="21">
        <v>800</v>
      </c>
      <c r="G10" s="22">
        <v>1850</v>
      </c>
      <c r="H10" s="95">
        <f>100/G10</f>
        <v>0.05405405405405406</v>
      </c>
      <c r="I10" s="98" t="s">
        <v>78</v>
      </c>
      <c r="J10" s="99" t="s">
        <v>82</v>
      </c>
      <c r="K10" s="21" t="s">
        <v>180</v>
      </c>
      <c r="L10" s="21" t="s">
        <v>180</v>
      </c>
      <c r="M10" s="21" t="s">
        <v>180</v>
      </c>
      <c r="N10" s="103" t="s">
        <v>81</v>
      </c>
    </row>
    <row r="11" spans="1:14" ht="20.25" customHeight="1">
      <c r="A11" s="13"/>
      <c r="B11" s="13"/>
      <c r="C11" s="13"/>
      <c r="D11" s="12"/>
      <c r="E11" s="12"/>
      <c r="F11" s="12"/>
      <c r="G11" s="31"/>
      <c r="H11" s="31"/>
      <c r="I11" s="31"/>
      <c r="J11" s="31"/>
      <c r="K11" s="31"/>
      <c r="L11" s="31"/>
      <c r="M11" s="31"/>
      <c r="N11" s="31"/>
    </row>
    <row r="12" spans="1:3" ht="15">
      <c r="A12" s="32" t="s">
        <v>46</v>
      </c>
      <c r="B12" s="33"/>
      <c r="C12" s="33"/>
    </row>
    <row r="13" spans="1:7" ht="20.25" customHeight="1">
      <c r="A13" s="16"/>
      <c r="B13" s="7"/>
      <c r="C13" s="7"/>
      <c r="D13" s="17"/>
      <c r="E13" s="17"/>
      <c r="F13" s="17"/>
      <c r="G13" s="17"/>
    </row>
    <row r="14" spans="1:7" ht="60" customHeight="1">
      <c r="A14" s="206" t="s">
        <v>12</v>
      </c>
      <c r="B14" s="206"/>
      <c r="C14" s="128"/>
      <c r="G14" s="2"/>
    </row>
    <row r="15" spans="1:7" ht="29.25" customHeight="1">
      <c r="A15" s="86" t="s">
        <v>13</v>
      </c>
      <c r="B15" s="87" t="s">
        <v>14</v>
      </c>
      <c r="C15" s="129"/>
      <c r="G15" s="2"/>
    </row>
    <row r="16" spans="1:7" ht="15" customHeight="1">
      <c r="A16" s="40" t="s">
        <v>15</v>
      </c>
      <c r="B16" s="41">
        <v>0.6</v>
      </c>
      <c r="C16" s="127"/>
      <c r="G16" s="2"/>
    </row>
    <row r="17" spans="1:7" ht="15">
      <c r="A17" s="40" t="s">
        <v>16</v>
      </c>
      <c r="B17" s="41">
        <v>0.7</v>
      </c>
      <c r="C17" s="127"/>
      <c r="G17" s="2"/>
    </row>
    <row r="18" spans="1:7" ht="15">
      <c r="A18" s="40" t="s">
        <v>17</v>
      </c>
      <c r="B18" s="41">
        <v>1</v>
      </c>
      <c r="C18" s="127"/>
      <c r="G18" s="2"/>
    </row>
    <row r="19" spans="1:7" ht="15">
      <c r="A19" s="40" t="s">
        <v>18</v>
      </c>
      <c r="B19" s="41">
        <v>1</v>
      </c>
      <c r="C19" s="127"/>
      <c r="G19" s="2"/>
    </row>
    <row r="20" spans="1:7" ht="15">
      <c r="A20" s="40" t="s">
        <v>19</v>
      </c>
      <c r="B20" s="41">
        <v>1</v>
      </c>
      <c r="C20" s="127"/>
      <c r="G20" s="2"/>
    </row>
    <row r="21" spans="1:7" ht="15">
      <c r="A21" s="40" t="s">
        <v>20</v>
      </c>
      <c r="B21" s="41">
        <v>1</v>
      </c>
      <c r="C21" s="127"/>
      <c r="G21" s="2"/>
    </row>
    <row r="22" spans="1:7" ht="15">
      <c r="A22" s="40" t="s">
        <v>21</v>
      </c>
      <c r="B22" s="41">
        <v>0.7</v>
      </c>
      <c r="C22" s="127"/>
      <c r="G22" s="2"/>
    </row>
    <row r="23" spans="1:7" ht="15">
      <c r="A23" s="40" t="s">
        <v>22</v>
      </c>
      <c r="B23" s="41">
        <v>0.7</v>
      </c>
      <c r="C23" s="127"/>
      <c r="G23" s="2"/>
    </row>
    <row r="24" spans="1:7" ht="15">
      <c r="A24" s="40" t="s">
        <v>23</v>
      </c>
      <c r="B24" s="41">
        <v>1.25</v>
      </c>
      <c r="C24" s="127"/>
      <c r="G24" s="2"/>
    </row>
    <row r="25" spans="1:7" ht="15">
      <c r="A25" s="40" t="s">
        <v>24</v>
      </c>
      <c r="B25" s="41">
        <v>1.3</v>
      </c>
      <c r="C25" s="127"/>
      <c r="G25" s="2"/>
    </row>
    <row r="26" spans="1:7" ht="15">
      <c r="A26" s="40" t="s">
        <v>25</v>
      </c>
      <c r="B26" s="41">
        <v>1.3</v>
      </c>
      <c r="C26" s="127"/>
      <c r="G26" s="2"/>
    </row>
    <row r="27" spans="1:7" ht="15">
      <c r="A27" s="40" t="s">
        <v>26</v>
      </c>
      <c r="B27" s="41">
        <v>1.3</v>
      </c>
      <c r="C27" s="127"/>
      <c r="G27" s="2"/>
    </row>
    <row r="28" spans="1:7" ht="15">
      <c r="A28" s="44"/>
      <c r="B28" s="45"/>
      <c r="C28" s="130"/>
      <c r="G28" s="2"/>
    </row>
    <row r="29" spans="1:7" ht="15">
      <c r="A29" s="88"/>
      <c r="B29" s="89"/>
      <c r="C29" s="131"/>
      <c r="G29" s="2"/>
    </row>
    <row r="30" spans="1:7" ht="15">
      <c r="A30" s="48" t="s">
        <v>47</v>
      </c>
      <c r="B30" s="85"/>
      <c r="C30" s="128"/>
      <c r="G30" s="2"/>
    </row>
    <row r="31" spans="1:7" ht="15">
      <c r="A31" s="197" t="s">
        <v>178</v>
      </c>
      <c r="B31" s="198"/>
      <c r="C31" s="199"/>
      <c r="G31" s="2"/>
    </row>
    <row r="32" spans="1:7" ht="33" customHeight="1">
      <c r="A32" s="195" t="s">
        <v>27</v>
      </c>
      <c r="B32" s="196"/>
      <c r="C32" s="132">
        <v>0.3</v>
      </c>
      <c r="G32" s="2"/>
    </row>
    <row r="34" spans="1:16" ht="15" customHeight="1">
      <c r="A34" s="203" t="s">
        <v>48</v>
      </c>
      <c r="B34" s="204"/>
      <c r="C34" s="204"/>
      <c r="D34" s="204"/>
      <c r="E34" s="204"/>
      <c r="F34" s="204"/>
      <c r="G34" s="205"/>
      <c r="H34" s="53"/>
      <c r="I34" s="53"/>
      <c r="J34" s="53"/>
      <c r="K34" s="53"/>
      <c r="L34" s="53"/>
      <c r="M34" s="53"/>
      <c r="N34" s="53"/>
      <c r="O34" s="53"/>
      <c r="P34" s="5"/>
    </row>
    <row r="35" spans="1:16" ht="15">
      <c r="A35" s="49" t="s">
        <v>31</v>
      </c>
      <c r="B35" s="50"/>
      <c r="C35" s="50"/>
      <c r="D35" s="51"/>
      <c r="E35" s="51"/>
      <c r="F35" s="159"/>
      <c r="G35" s="52"/>
      <c r="H35" s="67"/>
      <c r="I35" s="67"/>
      <c r="J35" s="67"/>
      <c r="K35" s="67"/>
      <c r="L35" s="67"/>
      <c r="M35" s="67"/>
      <c r="N35" s="67"/>
      <c r="O35" s="67"/>
      <c r="P35" s="53"/>
    </row>
    <row r="38" spans="2:8" ht="15" customHeight="1">
      <c r="B38" s="192" t="s">
        <v>79</v>
      </c>
      <c r="C38" s="192"/>
      <c r="H38" s="7"/>
    </row>
    <row r="39" spans="1:8" ht="18" customHeight="1">
      <c r="A39" s="32"/>
      <c r="B39" s="192"/>
      <c r="C39" s="192"/>
      <c r="D39" s="3"/>
      <c r="E39" s="3"/>
      <c r="F39" s="3"/>
      <c r="G39" s="3"/>
      <c r="H39" s="7"/>
    </row>
    <row r="40" spans="1:8" ht="23.25" customHeight="1">
      <c r="A40" s="32"/>
      <c r="B40" s="192"/>
      <c r="C40" s="192"/>
      <c r="D40" s="3"/>
      <c r="E40" s="3"/>
      <c r="F40" s="3"/>
      <c r="G40" s="3"/>
      <c r="H40" s="7"/>
    </row>
    <row r="41" spans="1:8" ht="15">
      <c r="A41" s="32"/>
      <c r="B41" s="192"/>
      <c r="C41" s="192"/>
      <c r="D41" s="3"/>
      <c r="E41" s="3"/>
      <c r="F41" s="3"/>
      <c r="G41" s="3"/>
      <c r="H41" s="7"/>
    </row>
    <row r="42" ht="15">
      <c r="H42" s="7"/>
    </row>
  </sheetData>
  <sheetProtection/>
  <mergeCells count="19">
    <mergeCell ref="J3:J4"/>
    <mergeCell ref="I3:I4"/>
    <mergeCell ref="N3:N4"/>
    <mergeCell ref="K3:M3"/>
    <mergeCell ref="A3:A4"/>
    <mergeCell ref="B3:B4"/>
    <mergeCell ref="G3:G4"/>
    <mergeCell ref="F3:F4"/>
    <mergeCell ref="D3:D4"/>
    <mergeCell ref="H3:H4"/>
    <mergeCell ref="D2:F2"/>
    <mergeCell ref="C3:C4"/>
    <mergeCell ref="B5:B7"/>
    <mergeCell ref="A14:B14"/>
    <mergeCell ref="B38:C41"/>
    <mergeCell ref="A32:B32"/>
    <mergeCell ref="A31:C31"/>
    <mergeCell ref="A34:G34"/>
    <mergeCell ref="E3:E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58"/>
  <sheetViews>
    <sheetView tabSelected="1" zoomScale="60" zoomScaleNormal="60" zoomScalePageLayoutView="0" workbookViewId="0" topLeftCell="A1">
      <selection activeCell="Z1" sqref="Z1"/>
    </sheetView>
  </sheetViews>
  <sheetFormatPr defaultColWidth="9.140625" defaultRowHeight="15"/>
  <cols>
    <col min="1" max="1" width="42.00390625" style="3" customWidth="1"/>
    <col min="2" max="2" width="23.7109375" style="2" customWidth="1"/>
    <col min="3" max="3" width="26.140625" style="2" customWidth="1"/>
    <col min="4" max="7" width="18.7109375" style="5" customWidth="1"/>
    <col min="8" max="8" width="18.7109375" style="7" customWidth="1"/>
    <col min="9" max="10" width="18.7109375" style="2" customWidth="1"/>
    <col min="11" max="12" width="4.00390625" style="2" customWidth="1"/>
    <col min="13" max="13" width="6.8515625" style="2" customWidth="1"/>
    <col min="14" max="14" width="32.00390625" style="2" customWidth="1"/>
    <col min="15" max="16384" width="9.140625" style="2" customWidth="1"/>
  </cols>
  <sheetData>
    <row r="1" ht="36" customHeight="1">
      <c r="A1" s="1" t="s">
        <v>49</v>
      </c>
    </row>
    <row r="2" spans="1:6" ht="36" customHeight="1">
      <c r="A2" s="1"/>
      <c r="D2" s="207"/>
      <c r="E2" s="207"/>
      <c r="F2" s="207"/>
    </row>
    <row r="3" spans="1:14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84" t="s">
        <v>77</v>
      </c>
    </row>
    <row r="4" spans="1:14" s="8" customFormat="1" ht="72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185"/>
    </row>
    <row r="5" spans="1:14" s="11" customFormat="1" ht="51.75" customHeight="1">
      <c r="A5" s="141" t="s">
        <v>72</v>
      </c>
      <c r="B5" s="200" t="s">
        <v>114</v>
      </c>
      <c r="C5" s="214" t="s">
        <v>89</v>
      </c>
      <c r="D5" s="22">
        <v>25000</v>
      </c>
      <c r="E5" s="22">
        <f>F5/D5</f>
        <v>100</v>
      </c>
      <c r="F5" s="65">
        <v>2500000</v>
      </c>
      <c r="G5" s="22">
        <v>25000</v>
      </c>
      <c r="H5" s="95">
        <f>D5/100000</f>
        <v>0.25</v>
      </c>
      <c r="I5" s="136" t="s">
        <v>78</v>
      </c>
      <c r="J5" s="136" t="s">
        <v>82</v>
      </c>
      <c r="K5" s="21" t="s">
        <v>180</v>
      </c>
      <c r="L5" s="21" t="s">
        <v>180</v>
      </c>
      <c r="M5" s="21" t="s">
        <v>180</v>
      </c>
      <c r="N5" s="136"/>
    </row>
    <row r="6" spans="1:14" s="11" customFormat="1" ht="51.75" customHeight="1">
      <c r="A6" s="141" t="s">
        <v>74</v>
      </c>
      <c r="B6" s="201"/>
      <c r="C6" s="215"/>
      <c r="D6" s="22">
        <v>50000</v>
      </c>
      <c r="E6" s="22">
        <f>F6/D6</f>
        <v>80</v>
      </c>
      <c r="F6" s="65">
        <v>4000000</v>
      </c>
      <c r="G6" s="22">
        <v>50000</v>
      </c>
      <c r="H6" s="95">
        <f>D6/100000</f>
        <v>0.5</v>
      </c>
      <c r="I6" s="136" t="s">
        <v>78</v>
      </c>
      <c r="J6" s="136" t="s">
        <v>82</v>
      </c>
      <c r="K6" s="21" t="s">
        <v>180</v>
      </c>
      <c r="L6" s="21" t="s">
        <v>180</v>
      </c>
      <c r="M6" s="21" t="s">
        <v>180</v>
      </c>
      <c r="N6" s="136"/>
    </row>
    <row r="7" spans="1:14" s="11" customFormat="1" ht="51.75" customHeight="1">
      <c r="A7" s="141" t="s">
        <v>33</v>
      </c>
      <c r="B7" s="201"/>
      <c r="C7" s="215"/>
      <c r="D7" s="22">
        <v>100000</v>
      </c>
      <c r="E7" s="22">
        <f>F7/D7</f>
        <v>70</v>
      </c>
      <c r="F7" s="65">
        <v>7000000</v>
      </c>
      <c r="G7" s="22">
        <v>100000</v>
      </c>
      <c r="H7" s="95">
        <f>D7/100000</f>
        <v>1</v>
      </c>
      <c r="I7" s="136" t="s">
        <v>78</v>
      </c>
      <c r="J7" s="136" t="s">
        <v>82</v>
      </c>
      <c r="K7" s="21" t="s">
        <v>180</v>
      </c>
      <c r="L7" s="21" t="s">
        <v>180</v>
      </c>
      <c r="M7" s="21" t="s">
        <v>180</v>
      </c>
      <c r="N7" s="136"/>
    </row>
    <row r="8" spans="1:14" s="11" customFormat="1" ht="51.75" customHeight="1">
      <c r="A8" s="141" t="s">
        <v>9</v>
      </c>
      <c r="B8" s="202"/>
      <c r="C8" s="216"/>
      <c r="D8" s="22">
        <v>1</v>
      </c>
      <c r="E8" s="22">
        <f>F8/D8</f>
        <v>150</v>
      </c>
      <c r="F8" s="66">
        <v>150</v>
      </c>
      <c r="G8" s="22">
        <v>100000</v>
      </c>
      <c r="H8" s="95">
        <f>8000/100000</f>
        <v>0.08</v>
      </c>
      <c r="I8" s="136" t="s">
        <v>78</v>
      </c>
      <c r="J8" s="136" t="s">
        <v>82</v>
      </c>
      <c r="K8" s="21" t="s">
        <v>180</v>
      </c>
      <c r="L8" s="21" t="s">
        <v>180</v>
      </c>
      <c r="M8" s="21" t="s">
        <v>180</v>
      </c>
      <c r="N8" s="136" t="s">
        <v>175</v>
      </c>
    </row>
    <row r="9" spans="1:14" s="11" customFormat="1" ht="4.5" customHeight="1">
      <c r="A9" s="135"/>
      <c r="B9" s="73"/>
      <c r="C9" s="144"/>
      <c r="D9" s="77"/>
      <c r="E9" s="77"/>
      <c r="F9" s="77"/>
      <c r="G9" s="28"/>
      <c r="H9" s="28"/>
      <c r="I9" s="140"/>
      <c r="J9" s="140"/>
      <c r="K9" s="28"/>
      <c r="L9" s="28"/>
      <c r="M9" s="28"/>
      <c r="N9" s="28"/>
    </row>
    <row r="10" spans="1:14" s="11" customFormat="1" ht="51.75" customHeight="1">
      <c r="A10" s="141" t="s">
        <v>72</v>
      </c>
      <c r="B10" s="201" t="s">
        <v>163</v>
      </c>
      <c r="C10" s="208" t="s">
        <v>89</v>
      </c>
      <c r="D10" s="22">
        <v>25000</v>
      </c>
      <c r="E10" s="22">
        <f>F10/D10</f>
        <v>80</v>
      </c>
      <c r="F10" s="65">
        <v>2000000</v>
      </c>
      <c r="G10" s="22">
        <v>25000</v>
      </c>
      <c r="H10" s="95">
        <f>D10/100000</f>
        <v>0.25</v>
      </c>
      <c r="I10" s="136" t="s">
        <v>78</v>
      </c>
      <c r="J10" s="136" t="s">
        <v>84</v>
      </c>
      <c r="K10" s="21" t="s">
        <v>180</v>
      </c>
      <c r="L10" s="21" t="s">
        <v>180</v>
      </c>
      <c r="M10" s="21" t="s">
        <v>180</v>
      </c>
      <c r="N10" s="136"/>
    </row>
    <row r="11" spans="1:14" s="11" customFormat="1" ht="51.75" customHeight="1">
      <c r="A11" s="141" t="s">
        <v>74</v>
      </c>
      <c r="B11" s="201"/>
      <c r="C11" s="209"/>
      <c r="D11" s="22">
        <v>50000</v>
      </c>
      <c r="E11" s="22">
        <f>F11/D11</f>
        <v>70</v>
      </c>
      <c r="F11" s="65">
        <v>3500000</v>
      </c>
      <c r="G11" s="22">
        <v>50000</v>
      </c>
      <c r="H11" s="95">
        <f>D11/100000</f>
        <v>0.5</v>
      </c>
      <c r="I11" s="136" t="s">
        <v>78</v>
      </c>
      <c r="J11" s="136" t="s">
        <v>84</v>
      </c>
      <c r="K11" s="21" t="s">
        <v>180</v>
      </c>
      <c r="L11" s="21" t="s">
        <v>180</v>
      </c>
      <c r="M11" s="21" t="s">
        <v>180</v>
      </c>
      <c r="N11" s="136"/>
    </row>
    <row r="12" spans="1:14" s="11" customFormat="1" ht="51.75" customHeight="1">
      <c r="A12" s="141" t="s">
        <v>33</v>
      </c>
      <c r="B12" s="202"/>
      <c r="C12" s="210"/>
      <c r="D12" s="22">
        <v>100000</v>
      </c>
      <c r="E12" s="22">
        <f>F12/D12</f>
        <v>60</v>
      </c>
      <c r="F12" s="65">
        <v>6000000</v>
      </c>
      <c r="G12" s="22">
        <v>100000</v>
      </c>
      <c r="H12" s="95">
        <f>D12/100000</f>
        <v>1</v>
      </c>
      <c r="I12" s="136" t="s">
        <v>78</v>
      </c>
      <c r="J12" s="136" t="s">
        <v>84</v>
      </c>
      <c r="K12" s="21" t="s">
        <v>180</v>
      </c>
      <c r="L12" s="21" t="s">
        <v>180</v>
      </c>
      <c r="M12" s="21" t="s">
        <v>180</v>
      </c>
      <c r="N12" s="136"/>
    </row>
    <row r="13" spans="1:14" s="11" customFormat="1" ht="4.5" customHeight="1">
      <c r="A13" s="135"/>
      <c r="B13" s="73"/>
      <c r="C13" s="144"/>
      <c r="D13" s="77"/>
      <c r="E13" s="77"/>
      <c r="F13" s="77"/>
      <c r="G13" s="28"/>
      <c r="H13" s="28"/>
      <c r="I13" s="140"/>
      <c r="J13" s="140"/>
      <c r="K13" s="28"/>
      <c r="L13" s="28"/>
      <c r="M13" s="28"/>
      <c r="N13" s="28"/>
    </row>
    <row r="14" spans="1:14" s="11" customFormat="1" ht="56.25" customHeight="1">
      <c r="A14" s="62" t="s">
        <v>101</v>
      </c>
      <c r="B14" s="200" t="s">
        <v>70</v>
      </c>
      <c r="C14" s="208" t="s">
        <v>89</v>
      </c>
      <c r="D14" s="22">
        <v>12000</v>
      </c>
      <c r="E14" s="22">
        <f>F14/D14</f>
        <v>38.333333333333336</v>
      </c>
      <c r="F14" s="65">
        <v>460000</v>
      </c>
      <c r="G14" s="22">
        <v>12000</v>
      </c>
      <c r="H14" s="95">
        <f>D14/100000</f>
        <v>0.12</v>
      </c>
      <c r="I14" s="136" t="s">
        <v>70</v>
      </c>
      <c r="J14" s="136"/>
      <c r="K14" s="21" t="s">
        <v>180</v>
      </c>
      <c r="L14" s="21" t="s">
        <v>180</v>
      </c>
      <c r="M14" s="21" t="s">
        <v>180</v>
      </c>
      <c r="N14" s="136" t="s">
        <v>83</v>
      </c>
    </row>
    <row r="15" spans="1:14" s="11" customFormat="1" ht="56.25" customHeight="1">
      <c r="A15" s="62" t="s">
        <v>152</v>
      </c>
      <c r="B15" s="201"/>
      <c r="C15" s="209"/>
      <c r="D15" s="22">
        <v>15000</v>
      </c>
      <c r="E15" s="22">
        <f>F15/D15</f>
        <v>24</v>
      </c>
      <c r="F15" s="66">
        <v>360000</v>
      </c>
      <c r="G15" s="22">
        <v>15000</v>
      </c>
      <c r="H15" s="95">
        <f>G15/100000</f>
        <v>0.15</v>
      </c>
      <c r="I15" s="136" t="s">
        <v>70</v>
      </c>
      <c r="J15" s="136"/>
      <c r="K15" s="21" t="s">
        <v>180</v>
      </c>
      <c r="L15" s="21" t="s">
        <v>180</v>
      </c>
      <c r="M15" s="21" t="s">
        <v>180</v>
      </c>
      <c r="N15" s="136" t="s">
        <v>153</v>
      </c>
    </row>
    <row r="16" spans="1:14" ht="20.25" customHeight="1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3" ht="15">
      <c r="A17" s="37"/>
      <c r="B17" s="37"/>
      <c r="C17" s="37"/>
    </row>
    <row r="18" ht="15">
      <c r="H18" s="2"/>
    </row>
    <row r="19" spans="1:8" ht="25.5">
      <c r="A19" s="180" t="s">
        <v>170</v>
      </c>
      <c r="H19" s="2"/>
    </row>
    <row r="20" ht="15">
      <c r="H20" s="2"/>
    </row>
    <row r="21" spans="1:8" ht="15" customHeight="1">
      <c r="A21" s="184" t="s">
        <v>0</v>
      </c>
      <c r="B21" s="184" t="s">
        <v>1</v>
      </c>
      <c r="C21" s="184" t="s">
        <v>7</v>
      </c>
      <c r="D21" s="184" t="s">
        <v>99</v>
      </c>
      <c r="E21" s="184" t="s">
        <v>100</v>
      </c>
      <c r="F21" s="184" t="s">
        <v>98</v>
      </c>
      <c r="G21" s="2"/>
      <c r="H21" s="2"/>
    </row>
    <row r="22" spans="1:8" ht="58.5" customHeight="1">
      <c r="A22" s="185"/>
      <c r="B22" s="185"/>
      <c r="C22" s="185"/>
      <c r="D22" s="185"/>
      <c r="E22" s="185"/>
      <c r="F22" s="185"/>
      <c r="G22" s="2"/>
      <c r="H22" s="2"/>
    </row>
    <row r="23" spans="1:6" s="11" customFormat="1" ht="51.75" customHeight="1">
      <c r="A23" s="141" t="s">
        <v>154</v>
      </c>
      <c r="B23" s="64" t="s">
        <v>151</v>
      </c>
      <c r="C23" s="177" t="s">
        <v>89</v>
      </c>
      <c r="D23" s="22">
        <v>1200000</v>
      </c>
      <c r="E23" s="22">
        <f>F23/D23</f>
        <v>58.333333333333336</v>
      </c>
      <c r="F23" s="66">
        <v>70000000</v>
      </c>
    </row>
    <row r="24" spans="1:6" s="11" customFormat="1" ht="4.5" customHeight="1">
      <c r="A24" s="135"/>
      <c r="B24" s="73"/>
      <c r="C24" s="144"/>
      <c r="D24" s="77"/>
      <c r="E24" s="77"/>
      <c r="F24" s="77"/>
    </row>
    <row r="25" spans="1:6" s="11" customFormat="1" ht="51.75" customHeight="1">
      <c r="A25" s="141" t="s">
        <v>154</v>
      </c>
      <c r="B25" s="64" t="s">
        <v>91</v>
      </c>
      <c r="C25" s="177" t="s">
        <v>89</v>
      </c>
      <c r="D25" s="22">
        <v>1200000</v>
      </c>
      <c r="E25" s="22">
        <f>F25/D25</f>
        <v>50</v>
      </c>
      <c r="F25" s="66">
        <v>60000000</v>
      </c>
    </row>
    <row r="26" spans="1:8" ht="20.25" customHeight="1">
      <c r="A26" s="12"/>
      <c r="B26" s="13"/>
      <c r="C26" s="13"/>
      <c r="D26" s="14"/>
      <c r="E26" s="14"/>
      <c r="F26" s="14"/>
      <c r="G26" s="2"/>
      <c r="H26" s="2"/>
    </row>
    <row r="27" spans="1:8" ht="15">
      <c r="A27" s="32" t="s">
        <v>46</v>
      </c>
      <c r="H27" s="2"/>
    </row>
    <row r="28" spans="1:8" ht="24" customHeight="1">
      <c r="A28" s="182" t="s">
        <v>171</v>
      </c>
      <c r="H28" s="2"/>
    </row>
    <row r="29" ht="15">
      <c r="H29" s="2"/>
    </row>
    <row r="30" spans="1:8" ht="60" customHeight="1">
      <c r="A30" s="206" t="s">
        <v>12</v>
      </c>
      <c r="B30" s="206"/>
      <c r="C30" s="81"/>
      <c r="H30" s="2"/>
    </row>
    <row r="31" spans="1:9" ht="29.25" customHeight="1">
      <c r="A31" s="38" t="s">
        <v>13</v>
      </c>
      <c r="B31" s="39" t="s">
        <v>14</v>
      </c>
      <c r="C31" s="110"/>
      <c r="G31" s="2"/>
      <c r="H31" s="212"/>
      <c r="I31" s="212"/>
    </row>
    <row r="32" spans="1:9" ht="15" customHeight="1">
      <c r="A32" s="40" t="s">
        <v>15</v>
      </c>
      <c r="B32" s="41">
        <v>0.6</v>
      </c>
      <c r="C32" s="45"/>
      <c r="G32" s="2"/>
      <c r="H32" s="212"/>
      <c r="I32" s="212"/>
    </row>
    <row r="33" spans="1:9" ht="15">
      <c r="A33" s="40" t="s">
        <v>16</v>
      </c>
      <c r="B33" s="41">
        <v>0.7</v>
      </c>
      <c r="C33" s="45"/>
      <c r="G33" s="2"/>
      <c r="H33" s="212"/>
      <c r="I33" s="212"/>
    </row>
    <row r="34" spans="1:9" ht="15">
      <c r="A34" s="40" t="s">
        <v>17</v>
      </c>
      <c r="B34" s="41">
        <v>1</v>
      </c>
      <c r="C34" s="45"/>
      <c r="G34" s="2"/>
      <c r="H34" s="213"/>
      <c r="I34" s="213"/>
    </row>
    <row r="35" spans="1:9" ht="15">
      <c r="A35" s="40" t="s">
        <v>18</v>
      </c>
      <c r="B35" s="41">
        <v>1</v>
      </c>
      <c r="C35" s="45"/>
      <c r="G35" s="2"/>
      <c r="H35" s="213"/>
      <c r="I35" s="213"/>
    </row>
    <row r="36" spans="1:9" ht="15">
      <c r="A36" s="40" t="s">
        <v>19</v>
      </c>
      <c r="B36" s="41">
        <v>1</v>
      </c>
      <c r="C36" s="45"/>
      <c r="G36" s="2"/>
      <c r="H36" s="213"/>
      <c r="I36" s="213"/>
    </row>
    <row r="37" spans="1:9" ht="15">
      <c r="A37" s="40" t="s">
        <v>20</v>
      </c>
      <c r="B37" s="41">
        <v>1</v>
      </c>
      <c r="C37" s="45"/>
      <c r="G37" s="2"/>
      <c r="H37" s="4"/>
      <c r="I37" s="43"/>
    </row>
    <row r="38" spans="1:9" ht="15">
      <c r="A38" s="40" t="s">
        <v>21</v>
      </c>
      <c r="B38" s="41">
        <v>0.7</v>
      </c>
      <c r="C38" s="45"/>
      <c r="G38" s="2"/>
      <c r="H38" s="4"/>
      <c r="I38" s="43"/>
    </row>
    <row r="39" spans="1:9" ht="15">
      <c r="A39" s="40" t="s">
        <v>22</v>
      </c>
      <c r="B39" s="41">
        <v>0.7</v>
      </c>
      <c r="C39" s="45"/>
      <c r="G39" s="2"/>
      <c r="H39" s="4"/>
      <c r="I39" s="43"/>
    </row>
    <row r="40" spans="1:9" ht="15">
      <c r="A40" s="40" t="s">
        <v>23</v>
      </c>
      <c r="B40" s="41">
        <v>1.25</v>
      </c>
      <c r="C40" s="45"/>
      <c r="G40" s="2"/>
      <c r="H40" s="4"/>
      <c r="I40" s="43"/>
    </row>
    <row r="41" spans="1:9" ht="15">
      <c r="A41" s="40" t="s">
        <v>24</v>
      </c>
      <c r="B41" s="41">
        <v>1.3</v>
      </c>
      <c r="C41" s="45"/>
      <c r="G41" s="2"/>
      <c r="H41" s="4"/>
      <c r="I41" s="43"/>
    </row>
    <row r="42" spans="1:9" ht="15">
      <c r="A42" s="40" t="s">
        <v>25</v>
      </c>
      <c r="B42" s="41">
        <v>1.3</v>
      </c>
      <c r="C42" s="45"/>
      <c r="G42" s="2"/>
      <c r="H42" s="4"/>
      <c r="I42" s="43"/>
    </row>
    <row r="43" spans="1:9" ht="15">
      <c r="A43" s="40" t="s">
        <v>26</v>
      </c>
      <c r="B43" s="41">
        <v>1.3</v>
      </c>
      <c r="C43" s="45"/>
      <c r="G43" s="2"/>
      <c r="H43" s="4"/>
      <c r="I43" s="43"/>
    </row>
    <row r="44" spans="1:8" ht="15">
      <c r="A44" s="32"/>
      <c r="B44" s="37"/>
      <c r="C44" s="37"/>
      <c r="G44" s="6"/>
      <c r="H44" s="2"/>
    </row>
    <row r="45" spans="1:3" ht="15">
      <c r="A45" s="32"/>
      <c r="B45" s="37"/>
      <c r="C45" s="37"/>
    </row>
    <row r="46" spans="1:3" ht="15">
      <c r="A46" s="48" t="s">
        <v>47</v>
      </c>
      <c r="B46" s="37"/>
      <c r="C46" s="37"/>
    </row>
    <row r="47" spans="1:3" ht="15">
      <c r="A47" s="197" t="s">
        <v>178</v>
      </c>
      <c r="B47" s="198"/>
      <c r="C47" s="199"/>
    </row>
    <row r="48" spans="1:3" ht="33" customHeight="1">
      <c r="A48" s="211" t="s">
        <v>27</v>
      </c>
      <c r="B48" s="211"/>
      <c r="C48" s="117">
        <v>0.3</v>
      </c>
    </row>
    <row r="51" spans="1:16" ht="15" customHeight="1">
      <c r="A51" s="203" t="s">
        <v>48</v>
      </c>
      <c r="B51" s="204"/>
      <c r="C51" s="204"/>
      <c r="D51" s="204"/>
      <c r="E51" s="204"/>
      <c r="F51" s="204"/>
      <c r="G51" s="205"/>
      <c r="H51" s="53"/>
      <c r="I51" s="53"/>
      <c r="J51" s="53"/>
      <c r="K51" s="53"/>
      <c r="L51" s="53"/>
      <c r="M51" s="53"/>
      <c r="N51" s="53"/>
      <c r="O51" s="53"/>
      <c r="P51" s="5"/>
    </row>
    <row r="52" spans="1:16" ht="15">
      <c r="A52" s="49" t="s">
        <v>31</v>
      </c>
      <c r="B52" s="50"/>
      <c r="C52" s="50"/>
      <c r="D52" s="51"/>
      <c r="E52" s="51"/>
      <c r="F52" s="159"/>
      <c r="G52" s="52"/>
      <c r="H52" s="67"/>
      <c r="I52" s="67"/>
      <c r="J52" s="67"/>
      <c r="K52" s="67"/>
      <c r="L52" s="67"/>
      <c r="M52" s="67"/>
      <c r="N52" s="67"/>
      <c r="O52" s="67"/>
      <c r="P52" s="53"/>
    </row>
    <row r="55" spans="2:3" ht="15" customHeight="1">
      <c r="B55" s="192" t="s">
        <v>79</v>
      </c>
      <c r="C55" s="91"/>
    </row>
    <row r="56" spans="1:7" ht="18" customHeight="1">
      <c r="A56" s="32"/>
      <c r="B56" s="192"/>
      <c r="C56" s="91"/>
      <c r="D56" s="3"/>
      <c r="E56" s="3"/>
      <c r="F56" s="3"/>
      <c r="G56" s="3"/>
    </row>
    <row r="57" spans="1:7" ht="23.25" customHeight="1">
      <c r="A57" s="32"/>
      <c r="B57" s="192"/>
      <c r="C57" s="91"/>
      <c r="D57" s="3"/>
      <c r="E57" s="3"/>
      <c r="F57" s="3"/>
      <c r="G57" s="3"/>
    </row>
    <row r="58" spans="1:7" ht="15">
      <c r="A58" s="32"/>
      <c r="B58" s="192"/>
      <c r="C58" s="91"/>
      <c r="D58" s="3"/>
      <c r="E58" s="3"/>
      <c r="F58" s="3"/>
      <c r="G58" s="3"/>
    </row>
  </sheetData>
  <sheetProtection/>
  <mergeCells count="31">
    <mergeCell ref="H31:I36"/>
    <mergeCell ref="H3:H4"/>
    <mergeCell ref="I3:I4"/>
    <mergeCell ref="J3:J4"/>
    <mergeCell ref="E21:E22"/>
    <mergeCell ref="B5:B8"/>
    <mergeCell ref="C5:C8"/>
    <mergeCell ref="D3:D4"/>
    <mergeCell ref="D2:F2"/>
    <mergeCell ref="B55:B58"/>
    <mergeCell ref="A30:B30"/>
    <mergeCell ref="A48:B48"/>
    <mergeCell ref="A51:G51"/>
    <mergeCell ref="B10:B12"/>
    <mergeCell ref="B14:B15"/>
    <mergeCell ref="C14:C15"/>
    <mergeCell ref="C3:C4"/>
    <mergeCell ref="A21:A22"/>
    <mergeCell ref="A3:A4"/>
    <mergeCell ref="A47:C47"/>
    <mergeCell ref="B21:B22"/>
    <mergeCell ref="D21:D22"/>
    <mergeCell ref="E3:E4"/>
    <mergeCell ref="B3:B4"/>
    <mergeCell ref="C21:C22"/>
    <mergeCell ref="N3:N4"/>
    <mergeCell ref="K3:M3"/>
    <mergeCell ref="F3:F4"/>
    <mergeCell ref="C10:C12"/>
    <mergeCell ref="F21:F22"/>
    <mergeCell ref="G3:G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51"/>
  <sheetViews>
    <sheetView zoomScale="60" zoomScaleNormal="60" zoomScalePageLayoutView="0" workbookViewId="0" topLeftCell="A1">
      <selection activeCell="Y1" sqref="Y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3.140625" style="2" customWidth="1"/>
    <col min="4" max="4" width="18.7109375" style="2" customWidth="1"/>
    <col min="5" max="5" width="18.7109375" style="3" customWidth="1"/>
    <col min="6" max="10" width="18.7109375" style="5" customWidth="1"/>
    <col min="11" max="11" width="4.00390625" style="5" customWidth="1"/>
    <col min="12" max="12" width="4.00390625" style="5" bestFit="1" customWidth="1"/>
    <col min="13" max="13" width="4.7109375" style="5" customWidth="1"/>
    <col min="14" max="14" width="4.00390625" style="5" customWidth="1"/>
    <col min="15" max="15" width="35.8515625" style="5" customWidth="1"/>
    <col min="16" max="16" width="14.28125" style="5" customWidth="1"/>
    <col min="17" max="17" width="4.00390625" style="35" customWidth="1"/>
    <col min="18" max="18" width="6.28125" style="36" customWidth="1"/>
    <col min="19" max="19" width="5.421875" style="36" customWidth="1"/>
    <col min="20" max="16384" width="9.140625" style="2" customWidth="1"/>
  </cols>
  <sheetData>
    <row r="1" spans="1:19" ht="36" customHeight="1">
      <c r="A1" s="1" t="s">
        <v>167</v>
      </c>
      <c r="E1" s="2"/>
      <c r="F1" s="2"/>
      <c r="G1" s="2"/>
      <c r="H1" s="2"/>
      <c r="I1" s="2"/>
      <c r="J1" s="2"/>
      <c r="K1" s="2"/>
      <c r="L1" s="2"/>
      <c r="N1" s="2"/>
      <c r="Q1" s="2"/>
      <c r="R1" s="7"/>
      <c r="S1" s="2"/>
    </row>
    <row r="2" spans="1:19" ht="36" customHeight="1">
      <c r="A2" s="1"/>
      <c r="D2" s="207"/>
      <c r="E2" s="207"/>
      <c r="F2" s="207"/>
      <c r="M2" s="2"/>
      <c r="O2" s="7"/>
      <c r="P2" s="2"/>
      <c r="Q2" s="2"/>
      <c r="R2" s="2"/>
      <c r="S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11" customFormat="1" ht="51.75" customHeight="1">
      <c r="A5" s="60" t="s">
        <v>51</v>
      </c>
      <c r="B5" s="200" t="s">
        <v>10</v>
      </c>
      <c r="C5" s="208" t="s">
        <v>8</v>
      </c>
      <c r="D5" s="22">
        <v>800</v>
      </c>
      <c r="E5" s="22">
        <f>F5/D5</f>
        <v>245</v>
      </c>
      <c r="F5" s="21">
        <v>196000</v>
      </c>
      <c r="G5" s="22">
        <v>800</v>
      </c>
      <c r="H5" s="95">
        <f>D5/30000</f>
        <v>0.02666666666666667</v>
      </c>
      <c r="I5" s="136" t="s">
        <v>78</v>
      </c>
      <c r="J5" s="22" t="s">
        <v>82</v>
      </c>
      <c r="K5" s="21" t="s">
        <v>180</v>
      </c>
      <c r="L5" s="21" t="s">
        <v>180</v>
      </c>
      <c r="M5" s="21" t="s">
        <v>180</v>
      </c>
      <c r="N5" s="21" t="s">
        <v>180</v>
      </c>
      <c r="O5" s="22"/>
    </row>
    <row r="6" spans="1:15" s="11" customFormat="1" ht="51.75" customHeight="1">
      <c r="A6" s="96" t="s">
        <v>107</v>
      </c>
      <c r="B6" s="201"/>
      <c r="C6" s="209"/>
      <c r="D6" s="22">
        <v>1000</v>
      </c>
      <c r="E6" s="9">
        <f>F6/D6</f>
        <v>210</v>
      </c>
      <c r="F6" s="21">
        <v>210000</v>
      </c>
      <c r="G6" s="22">
        <v>1000</v>
      </c>
      <c r="H6" s="95">
        <f>D6/30000</f>
        <v>0.03333333333333333</v>
      </c>
      <c r="I6" s="143" t="s">
        <v>78</v>
      </c>
      <c r="J6" s="20" t="s">
        <v>82</v>
      </c>
      <c r="K6" s="21" t="s">
        <v>180</v>
      </c>
      <c r="L6" s="21" t="s">
        <v>180</v>
      </c>
      <c r="M6" s="21" t="s">
        <v>180</v>
      </c>
      <c r="N6" s="21" t="s">
        <v>180</v>
      </c>
      <c r="O6" s="20"/>
    </row>
    <row r="7" spans="1:15" s="11" customFormat="1" ht="51.75" customHeight="1">
      <c r="A7" s="96" t="s">
        <v>103</v>
      </c>
      <c r="B7" s="201"/>
      <c r="C7" s="209"/>
      <c r="D7" s="22">
        <v>2000</v>
      </c>
      <c r="E7" s="9">
        <f>F7/D7</f>
        <v>180</v>
      </c>
      <c r="F7" s="21">
        <v>360000</v>
      </c>
      <c r="G7" s="22">
        <v>2000</v>
      </c>
      <c r="H7" s="95">
        <f>D7/30000</f>
        <v>0.06666666666666667</v>
      </c>
      <c r="I7" s="143" t="s">
        <v>78</v>
      </c>
      <c r="J7" s="20" t="s">
        <v>82</v>
      </c>
      <c r="K7" s="21" t="s">
        <v>180</v>
      </c>
      <c r="L7" s="21" t="s">
        <v>180</v>
      </c>
      <c r="M7" s="21" t="s">
        <v>180</v>
      </c>
      <c r="N7" s="21" t="s">
        <v>180</v>
      </c>
      <c r="O7" s="20"/>
    </row>
    <row r="8" spans="1:15" s="11" customFormat="1" ht="51.75" customHeight="1">
      <c r="A8" s="60" t="s">
        <v>9</v>
      </c>
      <c r="B8" s="202"/>
      <c r="C8" s="217"/>
      <c r="D8" s="22">
        <v>1</v>
      </c>
      <c r="E8" s="22">
        <f>F8/D8</f>
        <v>300</v>
      </c>
      <c r="F8" s="21">
        <v>300</v>
      </c>
      <c r="G8" s="22">
        <v>30000</v>
      </c>
      <c r="H8" s="95">
        <f>100/G8</f>
        <v>0.0033333333333333335</v>
      </c>
      <c r="I8" s="136" t="s">
        <v>78</v>
      </c>
      <c r="J8" s="22" t="s">
        <v>82</v>
      </c>
      <c r="K8" s="22" t="s">
        <v>11</v>
      </c>
      <c r="L8" s="22" t="s">
        <v>11</v>
      </c>
      <c r="M8" s="22" t="s">
        <v>11</v>
      </c>
      <c r="N8" s="22" t="s">
        <v>11</v>
      </c>
      <c r="O8" s="103" t="s">
        <v>81</v>
      </c>
    </row>
    <row r="9" spans="1:15" s="11" customFormat="1" ht="4.5" customHeight="1">
      <c r="A9" s="135"/>
      <c r="B9" s="73"/>
      <c r="C9" s="144"/>
      <c r="D9" s="28"/>
      <c r="E9" s="77"/>
      <c r="F9" s="77"/>
      <c r="G9" s="28"/>
      <c r="H9" s="28"/>
      <c r="I9" s="140"/>
      <c r="J9" s="140"/>
      <c r="K9" s="28"/>
      <c r="L9" s="28"/>
      <c r="M9" s="28"/>
      <c r="N9" s="28"/>
      <c r="O9" s="28"/>
    </row>
    <row r="10" spans="1:15" s="11" customFormat="1" ht="51.75" customHeight="1">
      <c r="A10" s="60" t="s">
        <v>50</v>
      </c>
      <c r="B10" s="200" t="s">
        <v>155</v>
      </c>
      <c r="C10" s="208" t="s">
        <v>8</v>
      </c>
      <c r="D10" s="22">
        <v>500</v>
      </c>
      <c r="E10" s="9">
        <f>F10/D10</f>
        <v>350</v>
      </c>
      <c r="F10" s="21">
        <v>175000</v>
      </c>
      <c r="G10" s="22">
        <v>500</v>
      </c>
      <c r="H10" s="95">
        <f>D10/6300</f>
        <v>0.07936507936507936</v>
      </c>
      <c r="I10" s="136" t="s">
        <v>78</v>
      </c>
      <c r="J10" s="22" t="s">
        <v>82</v>
      </c>
      <c r="K10" s="21" t="s">
        <v>180</v>
      </c>
      <c r="L10" s="21" t="s">
        <v>180</v>
      </c>
      <c r="M10" s="21" t="s">
        <v>180</v>
      </c>
      <c r="N10" s="21" t="s">
        <v>180</v>
      </c>
      <c r="O10" s="136" t="s">
        <v>149</v>
      </c>
    </row>
    <row r="11" spans="1:15" s="11" customFormat="1" ht="51.75" customHeight="1">
      <c r="A11" s="60" t="s">
        <v>51</v>
      </c>
      <c r="B11" s="201"/>
      <c r="C11" s="209"/>
      <c r="D11" s="22">
        <v>800</v>
      </c>
      <c r="E11" s="22">
        <f>F11/D11</f>
        <v>320</v>
      </c>
      <c r="F11" s="21">
        <v>256000</v>
      </c>
      <c r="G11" s="22">
        <v>800</v>
      </c>
      <c r="H11" s="95">
        <f>D11/6300</f>
        <v>0.12698412698412698</v>
      </c>
      <c r="I11" s="136" t="s">
        <v>78</v>
      </c>
      <c r="J11" s="22" t="s">
        <v>82</v>
      </c>
      <c r="K11" s="21" t="s">
        <v>180</v>
      </c>
      <c r="L11" s="21" t="s">
        <v>180</v>
      </c>
      <c r="M11" s="21" t="s">
        <v>180</v>
      </c>
      <c r="N11" s="21" t="s">
        <v>180</v>
      </c>
      <c r="O11" s="136" t="s">
        <v>149</v>
      </c>
    </row>
    <row r="12" spans="1:15" s="11" customFormat="1" ht="51.75" customHeight="1">
      <c r="A12" s="96" t="s">
        <v>107</v>
      </c>
      <c r="B12" s="201"/>
      <c r="C12" s="209"/>
      <c r="D12" s="22">
        <v>1000</v>
      </c>
      <c r="E12" s="9">
        <f>F12/D12</f>
        <v>280</v>
      </c>
      <c r="F12" s="21">
        <v>280000</v>
      </c>
      <c r="G12" s="22">
        <v>1000</v>
      </c>
      <c r="H12" s="95">
        <f>D12/6300</f>
        <v>0.15873015873015872</v>
      </c>
      <c r="I12" s="143" t="s">
        <v>78</v>
      </c>
      <c r="J12" s="20" t="s">
        <v>82</v>
      </c>
      <c r="K12" s="21" t="s">
        <v>180</v>
      </c>
      <c r="L12" s="21" t="s">
        <v>180</v>
      </c>
      <c r="M12" s="21" t="s">
        <v>180</v>
      </c>
      <c r="N12" s="21" t="s">
        <v>180</v>
      </c>
      <c r="O12" s="136" t="s">
        <v>149</v>
      </c>
    </row>
    <row r="13" spans="1:15" s="11" customFormat="1" ht="51.75" customHeight="1">
      <c r="A13" s="136" t="s">
        <v>9</v>
      </c>
      <c r="B13" s="202"/>
      <c r="C13" s="217"/>
      <c r="D13" s="22">
        <v>1</v>
      </c>
      <c r="E13" s="22">
        <f>F13/D13</f>
        <v>400</v>
      </c>
      <c r="F13" s="21">
        <v>400</v>
      </c>
      <c r="G13" s="22">
        <v>6300</v>
      </c>
      <c r="H13" s="95">
        <f>100/G13</f>
        <v>0.015873015873015872</v>
      </c>
      <c r="I13" s="136" t="s">
        <v>78</v>
      </c>
      <c r="J13" s="22" t="s">
        <v>82</v>
      </c>
      <c r="K13" s="22" t="s">
        <v>11</v>
      </c>
      <c r="L13" s="22" t="s">
        <v>11</v>
      </c>
      <c r="M13" s="22" t="s">
        <v>11</v>
      </c>
      <c r="N13" s="22" t="s">
        <v>11</v>
      </c>
      <c r="O13" s="103" t="s">
        <v>150</v>
      </c>
    </row>
    <row r="14" spans="1:19" ht="20.25" customHeight="1">
      <c r="A14" s="12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"/>
      <c r="Q14" s="2"/>
      <c r="R14" s="2"/>
      <c r="S14" s="2"/>
    </row>
    <row r="15" spans="1:19" ht="15">
      <c r="A15" s="32" t="s">
        <v>46</v>
      </c>
      <c r="B15" s="33"/>
      <c r="C15" s="33"/>
      <c r="D15" s="4"/>
      <c r="E15" s="4"/>
      <c r="Q15" s="2"/>
      <c r="R15" s="7"/>
      <c r="S15" s="2"/>
    </row>
    <row r="16" spans="1:19" ht="15">
      <c r="A16" s="37"/>
      <c r="B16" s="37"/>
      <c r="C16" s="37"/>
      <c r="D16" s="4"/>
      <c r="E16" s="4"/>
      <c r="Q16" s="2"/>
      <c r="R16" s="7"/>
      <c r="S16" s="2"/>
    </row>
    <row r="17" spans="4:19" ht="15">
      <c r="D17" s="4"/>
      <c r="E17" s="4"/>
      <c r="Q17" s="2"/>
      <c r="R17" s="2"/>
      <c r="S17" s="2"/>
    </row>
    <row r="18" spans="1:19" ht="60" customHeight="1">
      <c r="A18" s="206" t="s">
        <v>12</v>
      </c>
      <c r="B18" s="206"/>
      <c r="C18" s="81"/>
      <c r="D18" s="218"/>
      <c r="E18" s="218"/>
      <c r="Q18" s="2"/>
      <c r="R18" s="2"/>
      <c r="S18" s="2"/>
    </row>
    <row r="19" spans="1:19" ht="29.25" customHeight="1">
      <c r="A19" s="38" t="s">
        <v>13</v>
      </c>
      <c r="B19" s="39" t="s">
        <v>14</v>
      </c>
      <c r="C19" s="78"/>
      <c r="D19" s="78"/>
      <c r="E19" s="5"/>
      <c r="P19" s="2"/>
      <c r="Q19" s="219"/>
      <c r="R19" s="219"/>
      <c r="S19" s="219"/>
    </row>
    <row r="20" spans="1:19" ht="15" customHeight="1">
      <c r="A20" s="40" t="s">
        <v>15</v>
      </c>
      <c r="B20" s="41">
        <v>0.6</v>
      </c>
      <c r="C20" s="45"/>
      <c r="D20" s="4"/>
      <c r="E20" s="5"/>
      <c r="P20" s="2"/>
      <c r="Q20" s="219"/>
      <c r="R20" s="219"/>
      <c r="S20" s="219"/>
    </row>
    <row r="21" spans="1:19" ht="15">
      <c r="A21" s="40" t="s">
        <v>16</v>
      </c>
      <c r="B21" s="41">
        <v>0.7</v>
      </c>
      <c r="C21" s="45"/>
      <c r="D21" s="4"/>
      <c r="E21" s="5"/>
      <c r="P21" s="2"/>
      <c r="Q21" s="219"/>
      <c r="R21" s="219"/>
      <c r="S21" s="219"/>
    </row>
    <row r="22" spans="1:19" ht="15">
      <c r="A22" s="40" t="s">
        <v>17</v>
      </c>
      <c r="B22" s="41">
        <v>1</v>
      </c>
      <c r="C22" s="45"/>
      <c r="D22" s="4"/>
      <c r="E22" s="5"/>
      <c r="P22" s="2"/>
      <c r="Q22" s="219"/>
      <c r="R22" s="219"/>
      <c r="S22" s="219"/>
    </row>
    <row r="23" spans="1:19" ht="15">
      <c r="A23" s="40" t="s">
        <v>18</v>
      </c>
      <c r="B23" s="41">
        <v>1</v>
      </c>
      <c r="C23" s="45"/>
      <c r="D23" s="4"/>
      <c r="E23" s="5"/>
      <c r="P23" s="2"/>
      <c r="Q23" s="219"/>
      <c r="R23" s="219"/>
      <c r="S23" s="219"/>
    </row>
    <row r="24" spans="1:19" ht="15">
      <c r="A24" s="40" t="s">
        <v>19</v>
      </c>
      <c r="B24" s="41">
        <v>1</v>
      </c>
      <c r="C24" s="45"/>
      <c r="D24" s="4"/>
      <c r="E24" s="5"/>
      <c r="P24" s="2"/>
      <c r="Q24" s="219"/>
      <c r="R24" s="219"/>
      <c r="S24" s="219"/>
    </row>
    <row r="25" spans="1:19" ht="15">
      <c r="A25" s="40" t="s">
        <v>20</v>
      </c>
      <c r="B25" s="41">
        <v>1</v>
      </c>
      <c r="C25" s="45"/>
      <c r="D25" s="4"/>
      <c r="E25" s="5"/>
      <c r="P25" s="2"/>
      <c r="Q25" s="42"/>
      <c r="R25" s="4"/>
      <c r="S25" s="43"/>
    </row>
    <row r="26" spans="1:19" ht="15">
      <c r="A26" s="40" t="s">
        <v>21</v>
      </c>
      <c r="B26" s="41">
        <v>0.7</v>
      </c>
      <c r="C26" s="45"/>
      <c r="D26" s="4"/>
      <c r="E26" s="5"/>
      <c r="P26" s="2"/>
      <c r="Q26" s="42"/>
      <c r="R26" s="4"/>
      <c r="S26" s="43"/>
    </row>
    <row r="27" spans="1:19" ht="15">
      <c r="A27" s="40" t="s">
        <v>22</v>
      </c>
      <c r="B27" s="41">
        <v>0.7</v>
      </c>
      <c r="C27" s="45"/>
      <c r="D27" s="4"/>
      <c r="E27" s="5"/>
      <c r="P27" s="2"/>
      <c r="Q27" s="42"/>
      <c r="R27" s="4"/>
      <c r="S27" s="43"/>
    </row>
    <row r="28" spans="1:19" ht="15">
      <c r="A28" s="40" t="s">
        <v>23</v>
      </c>
      <c r="B28" s="41">
        <v>1.25</v>
      </c>
      <c r="C28" s="45"/>
      <c r="D28" s="4"/>
      <c r="E28" s="5"/>
      <c r="P28" s="2"/>
      <c r="Q28" s="42"/>
      <c r="R28" s="4"/>
      <c r="S28" s="43"/>
    </row>
    <row r="29" spans="1:19" ht="15">
      <c r="A29" s="40" t="s">
        <v>24</v>
      </c>
      <c r="B29" s="41">
        <v>1.3</v>
      </c>
      <c r="C29" s="45"/>
      <c r="D29" s="4"/>
      <c r="E29" s="5"/>
      <c r="P29" s="2"/>
      <c r="Q29" s="42"/>
      <c r="R29" s="4"/>
      <c r="S29" s="43"/>
    </row>
    <row r="30" spans="1:19" ht="15">
      <c r="A30" s="40" t="s">
        <v>25</v>
      </c>
      <c r="B30" s="41">
        <v>1.3</v>
      </c>
      <c r="C30" s="45"/>
      <c r="D30" s="4"/>
      <c r="E30" s="5"/>
      <c r="P30" s="2"/>
      <c r="Q30" s="42"/>
      <c r="R30" s="4"/>
      <c r="S30" s="43"/>
    </row>
    <row r="31" spans="1:19" ht="15">
      <c r="A31" s="40" t="s">
        <v>26</v>
      </c>
      <c r="B31" s="41">
        <v>1.3</v>
      </c>
      <c r="C31" s="45"/>
      <c r="D31" s="4"/>
      <c r="E31" s="5"/>
      <c r="P31" s="2"/>
      <c r="Q31" s="42"/>
      <c r="R31" s="4"/>
      <c r="S31" s="43"/>
    </row>
    <row r="32" spans="1:19" ht="15">
      <c r="A32" s="44"/>
      <c r="B32" s="45"/>
      <c r="C32" s="45"/>
      <c r="D32" s="4"/>
      <c r="E32" s="4"/>
      <c r="Q32" s="42"/>
      <c r="R32" s="4"/>
      <c r="S32" s="43"/>
    </row>
    <row r="33" spans="1:19" ht="15">
      <c r="A33" s="46"/>
      <c r="B33" s="47"/>
      <c r="C33" s="47"/>
      <c r="Q33" s="2"/>
      <c r="R33" s="2"/>
      <c r="S33" s="2"/>
    </row>
    <row r="34" spans="1:19" ht="15">
      <c r="A34" s="48" t="s">
        <v>47</v>
      </c>
      <c r="B34" s="37"/>
      <c r="C34" s="37"/>
      <c r="D34" s="218"/>
      <c r="E34" s="218"/>
      <c r="Q34" s="2"/>
      <c r="R34" s="2"/>
      <c r="S34" s="2"/>
    </row>
    <row r="35" spans="1:19" ht="15">
      <c r="A35" s="197" t="s">
        <v>178</v>
      </c>
      <c r="B35" s="198"/>
      <c r="C35" s="199"/>
      <c r="D35" s="4"/>
      <c r="E35" s="4"/>
      <c r="Q35" s="2"/>
      <c r="R35" s="2"/>
      <c r="S35" s="2"/>
    </row>
    <row r="36" spans="1:19" ht="33" customHeight="1">
      <c r="A36" s="195" t="s">
        <v>27</v>
      </c>
      <c r="B36" s="196"/>
      <c r="C36" s="117">
        <v>0.3</v>
      </c>
      <c r="D36" s="4"/>
      <c r="E36" s="4"/>
      <c r="Q36" s="2"/>
      <c r="R36" s="2"/>
      <c r="S36" s="2"/>
    </row>
    <row r="37" spans="1:19" ht="15">
      <c r="A37" s="197" t="s">
        <v>28</v>
      </c>
      <c r="B37" s="198"/>
      <c r="C37" s="199"/>
      <c r="D37" s="4"/>
      <c r="E37" s="4"/>
      <c r="Q37" s="2"/>
      <c r="R37" s="2"/>
      <c r="S37" s="2"/>
    </row>
    <row r="38" spans="1:19" ht="15">
      <c r="A38" s="193" t="s">
        <v>29</v>
      </c>
      <c r="B38" s="194"/>
      <c r="C38" s="116" t="s">
        <v>176</v>
      </c>
      <c r="D38" s="4"/>
      <c r="E38" s="4"/>
      <c r="Q38" s="2"/>
      <c r="R38" s="2"/>
      <c r="S38" s="2"/>
    </row>
    <row r="39" spans="1:19" ht="15">
      <c r="A39" s="193" t="s">
        <v>5</v>
      </c>
      <c r="B39" s="194"/>
      <c r="C39" s="116">
        <v>0.1</v>
      </c>
      <c r="D39" s="4"/>
      <c r="E39" s="4"/>
      <c r="Q39" s="2"/>
      <c r="R39" s="2"/>
      <c r="S39" s="2"/>
    </row>
    <row r="40" spans="1:19" ht="15">
      <c r="A40" s="193" t="s">
        <v>30</v>
      </c>
      <c r="B40" s="194"/>
      <c r="C40" s="116">
        <v>0.1</v>
      </c>
      <c r="D40" s="4"/>
      <c r="E40" s="4"/>
      <c r="Q40" s="2"/>
      <c r="R40" s="2"/>
      <c r="S40" s="2"/>
    </row>
    <row r="41" spans="1:19" ht="15">
      <c r="A41" s="193" t="s">
        <v>181</v>
      </c>
      <c r="B41" s="194"/>
      <c r="C41" s="116">
        <v>0.05</v>
      </c>
      <c r="D41" s="4"/>
      <c r="E41" s="4"/>
      <c r="Q41" s="2"/>
      <c r="R41" s="2"/>
      <c r="S41" s="2"/>
    </row>
    <row r="42" spans="4:19" ht="15">
      <c r="D42" s="4"/>
      <c r="E42" s="4"/>
      <c r="Q42" s="2"/>
      <c r="R42" s="2"/>
      <c r="S42" s="2"/>
    </row>
    <row r="43" spans="4:19" ht="15">
      <c r="D43" s="4"/>
      <c r="E43" s="4"/>
      <c r="Q43" s="2"/>
      <c r="R43" s="2"/>
      <c r="S43" s="2"/>
    </row>
    <row r="44" spans="1:19" ht="15" customHeight="1">
      <c r="A44" s="203" t="s">
        <v>48</v>
      </c>
      <c r="B44" s="204"/>
      <c r="C44" s="204"/>
      <c r="D44" s="204"/>
      <c r="E44" s="204"/>
      <c r="F44" s="204"/>
      <c r="G44" s="205"/>
      <c r="H44" s="53"/>
      <c r="I44" s="53"/>
      <c r="J44" s="53"/>
      <c r="K44" s="53"/>
      <c r="L44" s="53"/>
      <c r="M44" s="53"/>
      <c r="N44" s="53"/>
      <c r="O44" s="53"/>
      <c r="P44" s="53"/>
      <c r="Q44" s="5"/>
      <c r="R44" s="2"/>
      <c r="S44" s="2"/>
    </row>
    <row r="45" spans="1:19" ht="15">
      <c r="A45" s="49" t="s">
        <v>31</v>
      </c>
      <c r="B45" s="50"/>
      <c r="C45" s="50"/>
      <c r="D45" s="51"/>
      <c r="E45" s="51"/>
      <c r="F45" s="159"/>
      <c r="G45" s="52"/>
      <c r="H45" s="67"/>
      <c r="I45" s="67"/>
      <c r="J45" s="67"/>
      <c r="K45" s="67"/>
      <c r="L45" s="67"/>
      <c r="M45" s="67"/>
      <c r="N45" s="67"/>
      <c r="O45" s="67"/>
      <c r="P45" s="67"/>
      <c r="Q45" s="53"/>
      <c r="R45" s="2"/>
      <c r="S45" s="2"/>
    </row>
    <row r="46" spans="4:19" ht="15">
      <c r="D46" s="4"/>
      <c r="E46" s="4"/>
      <c r="Q46" s="2"/>
      <c r="R46" s="2"/>
      <c r="S46" s="2"/>
    </row>
    <row r="47" spans="4:19" ht="15">
      <c r="D47" s="4"/>
      <c r="E47" s="4"/>
      <c r="Q47" s="2"/>
      <c r="R47" s="2"/>
      <c r="S47" s="2"/>
    </row>
    <row r="48" spans="2:3" ht="15">
      <c r="B48" s="192" t="s">
        <v>79</v>
      </c>
      <c r="C48" s="192"/>
    </row>
    <row r="49" spans="2:3" ht="15">
      <c r="B49" s="192"/>
      <c r="C49" s="192"/>
    </row>
    <row r="50" spans="2:3" ht="15">
      <c r="B50" s="192"/>
      <c r="C50" s="192"/>
    </row>
    <row r="51" spans="2:3" ht="15">
      <c r="B51" s="192"/>
      <c r="C51" s="192"/>
    </row>
  </sheetData>
  <sheetProtection/>
  <mergeCells count="30">
    <mergeCell ref="A37:C37"/>
    <mergeCell ref="A44:G44"/>
    <mergeCell ref="O3:O4"/>
    <mergeCell ref="Q19:S24"/>
    <mergeCell ref="D34:E34"/>
    <mergeCell ref="H3:H4"/>
    <mergeCell ref="I3:I4"/>
    <mergeCell ref="J3:J4"/>
    <mergeCell ref="G3:G4"/>
    <mergeCell ref="B5:B8"/>
    <mergeCell ref="C10:C13"/>
    <mergeCell ref="D2:F2"/>
    <mergeCell ref="A3:A4"/>
    <mergeCell ref="F3:F4"/>
    <mergeCell ref="C3:C4"/>
    <mergeCell ref="B48:C51"/>
    <mergeCell ref="A38:B38"/>
    <mergeCell ref="A39:B39"/>
    <mergeCell ref="A40:B40"/>
    <mergeCell ref="A36:B36"/>
    <mergeCell ref="K3:N3"/>
    <mergeCell ref="A41:B41"/>
    <mergeCell ref="C5:C8"/>
    <mergeCell ref="B3:B4"/>
    <mergeCell ref="A35:C35"/>
    <mergeCell ref="E3:E4"/>
    <mergeCell ref="D18:E18"/>
    <mergeCell ref="A18:B18"/>
    <mergeCell ref="D3:D4"/>
    <mergeCell ref="B10:B1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4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52"/>
  <sheetViews>
    <sheetView zoomScale="60" zoomScaleNormal="60" zoomScalePageLayoutView="0" workbookViewId="0" topLeftCell="A1">
      <selection activeCell="B10" sqref="B10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4.00390625" style="2" customWidth="1"/>
    <col min="4" max="4" width="18.7109375" style="2" customWidth="1"/>
    <col min="5" max="5" width="18.7109375" style="3" customWidth="1"/>
    <col min="6" max="10" width="18.7109375" style="5" customWidth="1"/>
    <col min="11" max="12" width="5.421875" style="5" bestFit="1" customWidth="1"/>
    <col min="13" max="13" width="5.7109375" style="5" customWidth="1"/>
    <col min="14" max="14" width="5.421875" style="5" bestFit="1" customWidth="1"/>
    <col min="15" max="15" width="35.8515625" style="5" customWidth="1"/>
    <col min="16" max="16" width="6.28125" style="36" customWidth="1"/>
    <col min="17" max="17" width="5.421875" style="36" customWidth="1"/>
    <col min="18" max="16384" width="9.140625" style="2" customWidth="1"/>
  </cols>
  <sheetData>
    <row r="1" spans="1:17" ht="36" customHeight="1">
      <c r="A1" s="1" t="s">
        <v>126</v>
      </c>
      <c r="E1" s="2"/>
      <c r="F1" s="2"/>
      <c r="G1" s="2"/>
      <c r="H1" s="2"/>
      <c r="I1" s="2"/>
      <c r="J1" s="2"/>
      <c r="K1" s="2"/>
      <c r="L1" s="2"/>
      <c r="N1" s="2"/>
      <c r="P1" s="7"/>
      <c r="Q1" s="2"/>
    </row>
    <row r="2" spans="1:17" ht="36" customHeight="1">
      <c r="A2" s="1"/>
      <c r="D2" s="207"/>
      <c r="E2" s="207"/>
      <c r="F2" s="207"/>
      <c r="M2" s="2"/>
      <c r="O2" s="7"/>
      <c r="P2" s="2"/>
      <c r="Q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11" customFormat="1" ht="51.75" customHeight="1">
      <c r="A5" s="60" t="s">
        <v>173</v>
      </c>
      <c r="B5" s="200" t="s">
        <v>10</v>
      </c>
      <c r="C5" s="208" t="s">
        <v>8</v>
      </c>
      <c r="D5" s="22">
        <v>10000</v>
      </c>
      <c r="E5" s="22">
        <f>F5/D5</f>
        <v>65</v>
      </c>
      <c r="F5" s="21">
        <v>650000</v>
      </c>
      <c r="G5" s="22">
        <v>10000</v>
      </c>
      <c r="H5" s="95">
        <f>G5/63000</f>
        <v>0.15873015873015872</v>
      </c>
      <c r="I5" s="136" t="s">
        <v>78</v>
      </c>
      <c r="J5" s="22" t="s">
        <v>82</v>
      </c>
      <c r="K5" s="183" t="s">
        <v>11</v>
      </c>
      <c r="L5" s="183" t="s">
        <v>11</v>
      </c>
      <c r="M5" s="183" t="s">
        <v>11</v>
      </c>
      <c r="N5" s="183" t="s">
        <v>11</v>
      </c>
      <c r="O5" s="103" t="s">
        <v>172</v>
      </c>
    </row>
    <row r="6" spans="1:15" s="11" customFormat="1" ht="51.75" customHeight="1">
      <c r="A6" s="60" t="s">
        <v>9</v>
      </c>
      <c r="B6" s="202"/>
      <c r="C6" s="217"/>
      <c r="D6" s="22">
        <v>1</v>
      </c>
      <c r="E6" s="22">
        <f>F6/D6</f>
        <v>65</v>
      </c>
      <c r="F6" s="21">
        <v>65</v>
      </c>
      <c r="G6" s="22">
        <v>63000</v>
      </c>
      <c r="H6" s="95">
        <f>500/G6</f>
        <v>0.007936507936507936</v>
      </c>
      <c r="I6" s="136" t="s">
        <v>78</v>
      </c>
      <c r="J6" s="22" t="s">
        <v>82</v>
      </c>
      <c r="K6" s="183" t="s">
        <v>11</v>
      </c>
      <c r="L6" s="183" t="s">
        <v>11</v>
      </c>
      <c r="M6" s="183" t="s">
        <v>11</v>
      </c>
      <c r="N6" s="183" t="s">
        <v>11</v>
      </c>
      <c r="O6" s="103" t="s">
        <v>166</v>
      </c>
    </row>
    <row r="7" spans="1:15" s="11" customFormat="1" ht="4.5" customHeight="1">
      <c r="A7" s="135"/>
      <c r="B7" s="73"/>
      <c r="C7" s="144"/>
      <c r="D7" s="28"/>
      <c r="E7" s="77"/>
      <c r="F7" s="77"/>
      <c r="G7" s="28"/>
      <c r="H7" s="28"/>
      <c r="I7" s="140"/>
      <c r="J7" s="140"/>
      <c r="K7" s="28"/>
      <c r="L7" s="28"/>
      <c r="M7" s="28"/>
      <c r="N7" s="28"/>
      <c r="O7" s="28"/>
    </row>
    <row r="8" spans="1:15" s="11" customFormat="1" ht="51.75" customHeight="1">
      <c r="A8" s="60" t="s">
        <v>173</v>
      </c>
      <c r="B8" s="200" t="s">
        <v>114</v>
      </c>
      <c r="C8" s="208" t="s">
        <v>8</v>
      </c>
      <c r="D8" s="22">
        <v>10000</v>
      </c>
      <c r="E8" s="9">
        <f>F8/D8</f>
        <v>50</v>
      </c>
      <c r="F8" s="21">
        <v>500000</v>
      </c>
      <c r="G8" s="22">
        <v>15000</v>
      </c>
      <c r="H8" s="95">
        <f>D8/83000</f>
        <v>0.12048192771084337</v>
      </c>
      <c r="I8" s="143" t="s">
        <v>78</v>
      </c>
      <c r="J8" s="20" t="s">
        <v>82</v>
      </c>
      <c r="K8" s="20" t="s">
        <v>11</v>
      </c>
      <c r="L8" s="20" t="s">
        <v>11</v>
      </c>
      <c r="M8" s="20" t="s">
        <v>11</v>
      </c>
      <c r="N8" s="20" t="s">
        <v>11</v>
      </c>
      <c r="O8" s="103" t="s">
        <v>172</v>
      </c>
    </row>
    <row r="9" spans="1:15" s="11" customFormat="1" ht="51.75" customHeight="1">
      <c r="A9" s="60" t="s">
        <v>9</v>
      </c>
      <c r="B9" s="202"/>
      <c r="C9" s="217"/>
      <c r="D9" s="22">
        <v>1</v>
      </c>
      <c r="E9" s="22">
        <f>F9/D9</f>
        <v>55</v>
      </c>
      <c r="F9" s="21">
        <v>55</v>
      </c>
      <c r="G9" s="22">
        <v>83000</v>
      </c>
      <c r="H9" s="95">
        <f>100/G9</f>
        <v>0.0012048192771084338</v>
      </c>
      <c r="I9" s="136" t="s">
        <v>78</v>
      </c>
      <c r="J9" s="22" t="s">
        <v>82</v>
      </c>
      <c r="K9" s="20" t="s">
        <v>11</v>
      </c>
      <c r="L9" s="20" t="s">
        <v>11</v>
      </c>
      <c r="M9" s="20" t="s">
        <v>11</v>
      </c>
      <c r="N9" s="20" t="s">
        <v>11</v>
      </c>
      <c r="O9" s="103" t="s">
        <v>166</v>
      </c>
    </row>
    <row r="10" spans="1:15" s="11" customFormat="1" ht="4.5" customHeight="1">
      <c r="A10" s="135"/>
      <c r="B10" s="73"/>
      <c r="C10" s="144"/>
      <c r="D10" s="28"/>
      <c r="E10" s="77"/>
      <c r="F10" s="77"/>
      <c r="G10" s="28"/>
      <c r="H10" s="28"/>
      <c r="I10" s="140"/>
      <c r="J10" s="140"/>
      <c r="K10" s="28"/>
      <c r="L10" s="28"/>
      <c r="M10" s="28"/>
      <c r="N10" s="28"/>
      <c r="O10" s="28"/>
    </row>
    <row r="11" spans="1:15" s="11" customFormat="1" ht="51.75" customHeight="1">
      <c r="A11" s="60" t="s">
        <v>107</v>
      </c>
      <c r="B11" s="220" t="s">
        <v>169</v>
      </c>
      <c r="C11" s="214" t="s">
        <v>160</v>
      </c>
      <c r="D11" s="22">
        <v>1000</v>
      </c>
      <c r="E11" s="9">
        <f>F11/D11</f>
        <v>115</v>
      </c>
      <c r="F11" s="21">
        <v>115000</v>
      </c>
      <c r="G11" s="22">
        <v>1000</v>
      </c>
      <c r="H11" s="95">
        <f>D11/63000</f>
        <v>0.015873015873015872</v>
      </c>
      <c r="I11" s="136" t="s">
        <v>78</v>
      </c>
      <c r="J11" s="22" t="s">
        <v>82</v>
      </c>
      <c r="K11" s="20" t="s">
        <v>11</v>
      </c>
      <c r="L11" s="20" t="s">
        <v>11</v>
      </c>
      <c r="M11" s="20" t="s">
        <v>11</v>
      </c>
      <c r="N11" s="20" t="s">
        <v>11</v>
      </c>
      <c r="O11" s="136"/>
    </row>
    <row r="12" spans="1:15" s="11" customFormat="1" ht="51.75" customHeight="1">
      <c r="A12" s="60" t="s">
        <v>106</v>
      </c>
      <c r="B12" s="221"/>
      <c r="C12" s="215"/>
      <c r="D12" s="22">
        <v>3000</v>
      </c>
      <c r="E12" s="22">
        <f>F12/D12</f>
        <v>110</v>
      </c>
      <c r="F12" s="21">
        <v>330000</v>
      </c>
      <c r="G12" s="22">
        <v>3000</v>
      </c>
      <c r="H12" s="95">
        <f>D12/63000</f>
        <v>0.047619047619047616</v>
      </c>
      <c r="I12" s="136" t="s">
        <v>78</v>
      </c>
      <c r="J12" s="22" t="s">
        <v>82</v>
      </c>
      <c r="K12" s="20" t="s">
        <v>11</v>
      </c>
      <c r="L12" s="20" t="s">
        <v>11</v>
      </c>
      <c r="M12" s="20" t="s">
        <v>11</v>
      </c>
      <c r="N12" s="20" t="s">
        <v>11</v>
      </c>
      <c r="O12" s="136"/>
    </row>
    <row r="13" spans="1:15" s="11" customFormat="1" ht="51.75" customHeight="1">
      <c r="A13" s="96" t="s">
        <v>156</v>
      </c>
      <c r="B13" s="221"/>
      <c r="C13" s="215"/>
      <c r="D13" s="22">
        <v>5000</v>
      </c>
      <c r="E13" s="9">
        <f>F13/D13</f>
        <v>100</v>
      </c>
      <c r="F13" s="21">
        <v>500000</v>
      </c>
      <c r="G13" s="22">
        <v>5000</v>
      </c>
      <c r="H13" s="95">
        <f>D13/63000</f>
        <v>0.07936507936507936</v>
      </c>
      <c r="I13" s="143" t="s">
        <v>78</v>
      </c>
      <c r="J13" s="20" t="s">
        <v>82</v>
      </c>
      <c r="K13" s="20" t="s">
        <v>11</v>
      </c>
      <c r="L13" s="20" t="s">
        <v>11</v>
      </c>
      <c r="M13" s="20" t="s">
        <v>11</v>
      </c>
      <c r="N13" s="20" t="s">
        <v>11</v>
      </c>
      <c r="O13" s="136"/>
    </row>
    <row r="14" spans="1:15" s="11" customFormat="1" ht="51.75" customHeight="1">
      <c r="A14" s="96" t="s">
        <v>173</v>
      </c>
      <c r="B14" s="222"/>
      <c r="C14" s="216"/>
      <c r="D14" s="22">
        <v>10000</v>
      </c>
      <c r="E14" s="9">
        <f>F14/D14</f>
        <v>100</v>
      </c>
      <c r="F14" s="21">
        <v>1000000</v>
      </c>
      <c r="G14" s="22">
        <v>10000</v>
      </c>
      <c r="H14" s="95">
        <f>D14/63000</f>
        <v>0.15873015873015872</v>
      </c>
      <c r="I14" s="143" t="s">
        <v>78</v>
      </c>
      <c r="J14" s="20" t="s">
        <v>82</v>
      </c>
      <c r="K14" s="20" t="s">
        <v>11</v>
      </c>
      <c r="L14" s="20" t="s">
        <v>11</v>
      </c>
      <c r="M14" s="20" t="s">
        <v>11</v>
      </c>
      <c r="N14" s="20" t="s">
        <v>11</v>
      </c>
      <c r="O14" s="103" t="s">
        <v>172</v>
      </c>
    </row>
    <row r="15" spans="1:17" ht="20.25" customHeight="1">
      <c r="A15" s="12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"/>
      <c r="Q15" s="2"/>
    </row>
    <row r="16" spans="1:17" ht="15">
      <c r="A16" s="32" t="s">
        <v>46</v>
      </c>
      <c r="B16" s="33"/>
      <c r="C16" s="33"/>
      <c r="D16" s="4"/>
      <c r="E16" s="4"/>
      <c r="P16" s="7"/>
      <c r="Q16" s="2"/>
    </row>
    <row r="17" spans="1:17" ht="15">
      <c r="A17" s="37"/>
      <c r="B17" s="37"/>
      <c r="C17" s="37"/>
      <c r="D17" s="4"/>
      <c r="E17" s="4"/>
      <c r="P17" s="7"/>
      <c r="Q17" s="2"/>
    </row>
    <row r="18" spans="4:17" ht="15">
      <c r="D18" s="4"/>
      <c r="E18" s="4"/>
      <c r="P18" s="2"/>
      <c r="Q18" s="2"/>
    </row>
    <row r="19" spans="1:17" ht="60" customHeight="1">
      <c r="A19" s="206" t="s">
        <v>12</v>
      </c>
      <c r="B19" s="206"/>
      <c r="C19" s="81"/>
      <c r="D19" s="218"/>
      <c r="E19" s="218"/>
      <c r="P19" s="2"/>
      <c r="Q19" s="2"/>
    </row>
    <row r="20" spans="1:17" ht="29.25" customHeight="1">
      <c r="A20" s="38" t="s">
        <v>13</v>
      </c>
      <c r="B20" s="39" t="s">
        <v>14</v>
      </c>
      <c r="C20" s="78"/>
      <c r="D20" s="78"/>
      <c r="E20" s="5"/>
      <c r="P20" s="219"/>
      <c r="Q20" s="219"/>
    </row>
    <row r="21" spans="1:17" ht="15" customHeight="1">
      <c r="A21" s="40" t="s">
        <v>15</v>
      </c>
      <c r="B21" s="41">
        <v>0.6</v>
      </c>
      <c r="C21" s="45"/>
      <c r="D21" s="4"/>
      <c r="E21" s="5"/>
      <c r="P21" s="219"/>
      <c r="Q21" s="219"/>
    </row>
    <row r="22" spans="1:17" ht="15">
      <c r="A22" s="40" t="s">
        <v>16</v>
      </c>
      <c r="B22" s="41">
        <v>0.7</v>
      </c>
      <c r="C22" s="45"/>
      <c r="D22" s="4"/>
      <c r="E22" s="5"/>
      <c r="P22" s="219"/>
      <c r="Q22" s="219"/>
    </row>
    <row r="23" spans="1:17" ht="15">
      <c r="A23" s="40" t="s">
        <v>17</v>
      </c>
      <c r="B23" s="41">
        <v>1</v>
      </c>
      <c r="C23" s="45"/>
      <c r="D23" s="4"/>
      <c r="E23" s="5"/>
      <c r="P23" s="219"/>
      <c r="Q23" s="219"/>
    </row>
    <row r="24" spans="1:17" ht="15">
      <c r="A24" s="40" t="s">
        <v>18</v>
      </c>
      <c r="B24" s="41">
        <v>1</v>
      </c>
      <c r="C24" s="45"/>
      <c r="D24" s="4"/>
      <c r="E24" s="5"/>
      <c r="P24" s="219"/>
      <c r="Q24" s="219"/>
    </row>
    <row r="25" spans="1:17" ht="15">
      <c r="A25" s="40" t="s">
        <v>19</v>
      </c>
      <c r="B25" s="41">
        <v>1</v>
      </c>
      <c r="C25" s="45"/>
      <c r="D25" s="4"/>
      <c r="E25" s="5"/>
      <c r="P25" s="219"/>
      <c r="Q25" s="219"/>
    </row>
    <row r="26" spans="1:17" ht="15">
      <c r="A26" s="40" t="s">
        <v>20</v>
      </c>
      <c r="B26" s="41">
        <v>1</v>
      </c>
      <c r="C26" s="45"/>
      <c r="D26" s="4"/>
      <c r="E26" s="5"/>
      <c r="P26" s="4"/>
      <c r="Q26" s="43"/>
    </row>
    <row r="27" spans="1:17" ht="15">
      <c r="A27" s="40" t="s">
        <v>21</v>
      </c>
      <c r="B27" s="41">
        <v>0.7</v>
      </c>
      <c r="C27" s="45"/>
      <c r="D27" s="4"/>
      <c r="E27" s="5"/>
      <c r="P27" s="4"/>
      <c r="Q27" s="43"/>
    </row>
    <row r="28" spans="1:17" ht="15">
      <c r="A28" s="40" t="s">
        <v>22</v>
      </c>
      <c r="B28" s="41">
        <v>0.7</v>
      </c>
      <c r="C28" s="45"/>
      <c r="D28" s="4"/>
      <c r="E28" s="5"/>
      <c r="P28" s="4"/>
      <c r="Q28" s="43"/>
    </row>
    <row r="29" spans="1:17" ht="15">
      <c r="A29" s="40" t="s">
        <v>23</v>
      </c>
      <c r="B29" s="41">
        <v>1.25</v>
      </c>
      <c r="C29" s="45"/>
      <c r="D29" s="4"/>
      <c r="E29" s="5"/>
      <c r="P29" s="4"/>
      <c r="Q29" s="43"/>
    </row>
    <row r="30" spans="1:17" ht="15">
      <c r="A30" s="40" t="s">
        <v>24</v>
      </c>
      <c r="B30" s="41">
        <v>1.3</v>
      </c>
      <c r="C30" s="45"/>
      <c r="D30" s="4"/>
      <c r="E30" s="5"/>
      <c r="P30" s="4"/>
      <c r="Q30" s="43"/>
    </row>
    <row r="31" spans="1:17" ht="15">
      <c r="A31" s="40" t="s">
        <v>25</v>
      </c>
      <c r="B31" s="41">
        <v>1.3</v>
      </c>
      <c r="C31" s="45"/>
      <c r="D31" s="4"/>
      <c r="E31" s="5"/>
      <c r="P31" s="4"/>
      <c r="Q31" s="43"/>
    </row>
    <row r="32" spans="1:17" ht="15">
      <c r="A32" s="40" t="s">
        <v>26</v>
      </c>
      <c r="B32" s="41">
        <v>1.3</v>
      </c>
      <c r="C32" s="45"/>
      <c r="D32" s="4"/>
      <c r="E32" s="5"/>
      <c r="P32" s="4"/>
      <c r="Q32" s="43"/>
    </row>
    <row r="33" spans="1:17" ht="15">
      <c r="A33" s="44"/>
      <c r="B33" s="45"/>
      <c r="C33" s="45"/>
      <c r="D33" s="4"/>
      <c r="E33" s="4"/>
      <c r="P33" s="4"/>
      <c r="Q33" s="43"/>
    </row>
    <row r="34" spans="1:17" ht="15">
      <c r="A34" s="46"/>
      <c r="B34" s="47"/>
      <c r="C34" s="47"/>
      <c r="P34" s="2"/>
      <c r="Q34" s="2"/>
    </row>
    <row r="35" spans="1:17" ht="15">
      <c r="A35" s="48" t="s">
        <v>47</v>
      </c>
      <c r="B35" s="37"/>
      <c r="C35" s="37"/>
      <c r="D35" s="218"/>
      <c r="E35" s="218"/>
      <c r="P35" s="2"/>
      <c r="Q35" s="2"/>
    </row>
    <row r="36" spans="1:17" ht="15">
      <c r="A36" s="197" t="s">
        <v>178</v>
      </c>
      <c r="B36" s="198"/>
      <c r="C36" s="199"/>
      <c r="D36" s="4"/>
      <c r="E36" s="4"/>
      <c r="P36" s="2"/>
      <c r="Q36" s="2"/>
    </row>
    <row r="37" spans="1:17" ht="33" customHeight="1">
      <c r="A37" s="195" t="s">
        <v>27</v>
      </c>
      <c r="B37" s="196"/>
      <c r="C37" s="117">
        <v>0.3</v>
      </c>
      <c r="D37" s="4"/>
      <c r="E37" s="4"/>
      <c r="P37" s="2"/>
      <c r="Q37" s="2"/>
    </row>
    <row r="38" spans="1:17" ht="15">
      <c r="A38" s="197" t="s">
        <v>28</v>
      </c>
      <c r="B38" s="198"/>
      <c r="C38" s="199"/>
      <c r="D38" s="4"/>
      <c r="E38" s="4"/>
      <c r="P38" s="2"/>
      <c r="Q38" s="2"/>
    </row>
    <row r="39" spans="1:17" ht="15">
      <c r="A39" s="193" t="s">
        <v>29</v>
      </c>
      <c r="B39" s="194"/>
      <c r="C39" s="116" t="s">
        <v>176</v>
      </c>
      <c r="D39" s="4"/>
      <c r="E39" s="4"/>
      <c r="P39" s="2"/>
      <c r="Q39" s="2"/>
    </row>
    <row r="40" spans="1:17" ht="15">
      <c r="A40" s="193" t="s">
        <v>5</v>
      </c>
      <c r="B40" s="194"/>
      <c r="C40" s="116">
        <v>0.1</v>
      </c>
      <c r="D40" s="4"/>
      <c r="E40" s="4"/>
      <c r="P40" s="2"/>
      <c r="Q40" s="2"/>
    </row>
    <row r="41" spans="1:17" ht="15">
      <c r="A41" s="193" t="s">
        <v>30</v>
      </c>
      <c r="B41" s="194"/>
      <c r="C41" s="116">
        <v>0.1</v>
      </c>
      <c r="D41" s="4"/>
      <c r="E41" s="4"/>
      <c r="P41" s="2"/>
      <c r="Q41" s="2"/>
    </row>
    <row r="42" spans="1:17" ht="15">
      <c r="A42" s="193" t="s">
        <v>181</v>
      </c>
      <c r="B42" s="194"/>
      <c r="C42" s="116">
        <v>0.05</v>
      </c>
      <c r="D42" s="4"/>
      <c r="E42" s="4"/>
      <c r="P42" s="2"/>
      <c r="Q42" s="2"/>
    </row>
    <row r="43" spans="4:17" ht="15">
      <c r="D43" s="4"/>
      <c r="E43" s="4"/>
      <c r="P43" s="2"/>
      <c r="Q43" s="2"/>
    </row>
    <row r="44" spans="4:17" ht="15">
      <c r="D44" s="4"/>
      <c r="E44" s="4"/>
      <c r="P44" s="2"/>
      <c r="Q44" s="2"/>
    </row>
    <row r="45" spans="1:17" ht="15" customHeight="1">
      <c r="A45" s="203" t="s">
        <v>48</v>
      </c>
      <c r="B45" s="204"/>
      <c r="C45" s="204"/>
      <c r="D45" s="204"/>
      <c r="E45" s="204"/>
      <c r="F45" s="204"/>
      <c r="G45" s="205"/>
      <c r="H45" s="53"/>
      <c r="I45" s="53"/>
      <c r="J45" s="53"/>
      <c r="K45" s="53"/>
      <c r="L45" s="53"/>
      <c r="M45" s="53"/>
      <c r="N45" s="53"/>
      <c r="O45" s="53"/>
      <c r="P45" s="2"/>
      <c r="Q45" s="2"/>
    </row>
    <row r="46" spans="1:17" ht="15">
      <c r="A46" s="49" t="s">
        <v>31</v>
      </c>
      <c r="B46" s="50"/>
      <c r="C46" s="50"/>
      <c r="D46" s="51"/>
      <c r="E46" s="51"/>
      <c r="F46" s="159"/>
      <c r="G46" s="52"/>
      <c r="H46" s="67"/>
      <c r="I46" s="67"/>
      <c r="J46" s="67"/>
      <c r="K46" s="67"/>
      <c r="L46" s="67"/>
      <c r="M46" s="67"/>
      <c r="N46" s="67"/>
      <c r="O46" s="67"/>
      <c r="P46" s="2"/>
      <c r="Q46" s="2"/>
    </row>
    <row r="47" spans="4:17" ht="15">
      <c r="D47" s="4"/>
      <c r="E47" s="4"/>
      <c r="P47" s="2"/>
      <c r="Q47" s="2"/>
    </row>
    <row r="48" spans="4:17" ht="15">
      <c r="D48" s="4"/>
      <c r="E48" s="4"/>
      <c r="P48" s="2"/>
      <c r="Q48" s="2"/>
    </row>
    <row r="49" spans="2:3" ht="15">
      <c r="B49" s="192" t="s">
        <v>79</v>
      </c>
      <c r="C49" s="192"/>
    </row>
    <row r="50" spans="2:3" ht="15">
      <c r="B50" s="192"/>
      <c r="C50" s="192"/>
    </row>
    <row r="51" spans="2:3" ht="15">
      <c r="B51" s="192"/>
      <c r="C51" s="192"/>
    </row>
    <row r="52" spans="2:3" ht="15">
      <c r="B52" s="192"/>
      <c r="C52" s="192"/>
    </row>
  </sheetData>
  <sheetProtection/>
  <mergeCells count="32">
    <mergeCell ref="D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K3:N3"/>
    <mergeCell ref="P20:Q25"/>
    <mergeCell ref="D35:E35"/>
    <mergeCell ref="A36:C36"/>
    <mergeCell ref="A37:B37"/>
    <mergeCell ref="A38:C38"/>
    <mergeCell ref="A41:B41"/>
    <mergeCell ref="A45:G45"/>
    <mergeCell ref="B49:C52"/>
    <mergeCell ref="B8:B9"/>
    <mergeCell ref="C8:C9"/>
    <mergeCell ref="A19:B19"/>
    <mergeCell ref="D19:E19"/>
    <mergeCell ref="A42:B42"/>
    <mergeCell ref="B5:B6"/>
    <mergeCell ref="C5:C6"/>
    <mergeCell ref="B11:B14"/>
    <mergeCell ref="C11:C14"/>
    <mergeCell ref="A39:B39"/>
    <mergeCell ref="A40:B40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4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52"/>
  <sheetViews>
    <sheetView zoomScale="60" zoomScaleNormal="60" zoomScalePageLayoutView="0" workbookViewId="0" topLeftCell="A1">
      <selection activeCell="Z1" sqref="Z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54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4.00390625" style="3" bestFit="1" customWidth="1"/>
    <col min="15" max="15" width="30.140625" style="3" customWidth="1"/>
    <col min="16" max="16" width="14.00390625" style="5" customWidth="1"/>
    <col min="17" max="17" width="4.00390625" style="35" customWidth="1"/>
    <col min="18" max="18" width="6.28125" style="36" customWidth="1"/>
    <col min="19" max="19" width="5.421875" style="36" customWidth="1"/>
    <col min="20" max="16384" width="9.140625" style="2" customWidth="1"/>
  </cols>
  <sheetData>
    <row r="1" spans="1:19" ht="36" customHeight="1">
      <c r="A1" s="1" t="s">
        <v>52</v>
      </c>
      <c r="D1" s="2"/>
      <c r="F1" s="2"/>
      <c r="G1" s="2"/>
      <c r="H1" s="2"/>
      <c r="I1" s="2"/>
      <c r="J1" s="2"/>
      <c r="K1" s="2"/>
      <c r="L1" s="2"/>
      <c r="M1" s="5"/>
      <c r="N1" s="2"/>
      <c r="O1" s="5"/>
      <c r="Q1" s="2"/>
      <c r="R1" s="7"/>
      <c r="S1" s="2"/>
    </row>
    <row r="2" spans="1:19" ht="36" customHeight="1">
      <c r="A2" s="1"/>
      <c r="D2" s="207"/>
      <c r="E2" s="207"/>
      <c r="F2" s="207"/>
      <c r="G2" s="5"/>
      <c r="H2" s="5"/>
      <c r="I2" s="5"/>
      <c r="J2" s="5"/>
      <c r="K2" s="5"/>
      <c r="L2" s="5"/>
      <c r="M2" s="2"/>
      <c r="N2" s="5"/>
      <c r="O2" s="7"/>
      <c r="P2" s="2"/>
      <c r="Q2" s="2"/>
      <c r="R2" s="2"/>
      <c r="S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11" customFormat="1" ht="51.75" customHeight="1">
      <c r="A5" s="153" t="s">
        <v>9</v>
      </c>
      <c r="B5" s="63" t="s">
        <v>114</v>
      </c>
      <c r="C5" s="25" t="s">
        <v>8</v>
      </c>
      <c r="D5" s="70">
        <v>1</v>
      </c>
      <c r="E5" s="71">
        <f>F5/D5</f>
        <v>100</v>
      </c>
      <c r="F5" s="72">
        <v>100</v>
      </c>
      <c r="G5" s="9">
        <v>4400</v>
      </c>
      <c r="H5" s="107">
        <f>100/G5</f>
        <v>0.022727272727272728</v>
      </c>
      <c r="I5" s="136" t="s">
        <v>78</v>
      </c>
      <c r="J5" s="22" t="s">
        <v>82</v>
      </c>
      <c r="K5" s="10" t="s">
        <v>11</v>
      </c>
      <c r="L5" s="10" t="s">
        <v>11</v>
      </c>
      <c r="M5" s="10" t="s">
        <v>11</v>
      </c>
      <c r="N5" s="10" t="s">
        <v>11</v>
      </c>
      <c r="O5" s="136" t="s">
        <v>81</v>
      </c>
    </row>
    <row r="6" spans="1:15" s="11" customFormat="1" ht="4.5" customHeight="1">
      <c r="A6" s="135"/>
      <c r="B6" s="73"/>
      <c r="C6" s="144"/>
      <c r="D6" s="73"/>
      <c r="E6" s="73"/>
      <c r="F6" s="73"/>
      <c r="G6" s="73"/>
      <c r="H6" s="73"/>
      <c r="I6" s="144"/>
      <c r="J6" s="73"/>
      <c r="K6" s="73"/>
      <c r="L6" s="73"/>
      <c r="M6" s="73"/>
      <c r="N6" s="73"/>
      <c r="O6" s="144"/>
    </row>
    <row r="7" spans="1:15" s="11" customFormat="1" ht="51.75" customHeight="1">
      <c r="A7" s="96" t="s">
        <v>102</v>
      </c>
      <c r="B7" s="200" t="s">
        <v>53</v>
      </c>
      <c r="C7" s="208" t="s">
        <v>8</v>
      </c>
      <c r="D7" s="22">
        <v>300</v>
      </c>
      <c r="E7" s="22">
        <f>F7/D7</f>
        <v>150</v>
      </c>
      <c r="F7" s="21">
        <v>45000</v>
      </c>
      <c r="G7" s="9">
        <v>300</v>
      </c>
      <c r="H7" s="107">
        <f>G7/4000</f>
        <v>0.075</v>
      </c>
      <c r="I7" s="136" t="s">
        <v>78</v>
      </c>
      <c r="J7" s="22" t="s">
        <v>82</v>
      </c>
      <c r="K7" s="10" t="s">
        <v>180</v>
      </c>
      <c r="L7" s="10" t="s">
        <v>180</v>
      </c>
      <c r="M7" s="10" t="s">
        <v>180</v>
      </c>
      <c r="N7" s="10" t="s">
        <v>180</v>
      </c>
      <c r="O7" s="136"/>
    </row>
    <row r="8" spans="1:15" s="11" customFormat="1" ht="51.75" customHeight="1">
      <c r="A8" s="60" t="s">
        <v>9</v>
      </c>
      <c r="B8" s="202"/>
      <c r="C8" s="217"/>
      <c r="D8" s="70">
        <v>1</v>
      </c>
      <c r="E8" s="71">
        <f>F8/D8</f>
        <v>200</v>
      </c>
      <c r="F8" s="72">
        <v>200</v>
      </c>
      <c r="G8" s="9">
        <v>4000</v>
      </c>
      <c r="H8" s="93">
        <f>100/G8</f>
        <v>0.025</v>
      </c>
      <c r="I8" s="136" t="s">
        <v>78</v>
      </c>
      <c r="J8" s="22" t="s">
        <v>82</v>
      </c>
      <c r="K8" s="10" t="s">
        <v>11</v>
      </c>
      <c r="L8" s="10" t="s">
        <v>11</v>
      </c>
      <c r="M8" s="10" t="s">
        <v>11</v>
      </c>
      <c r="N8" s="10" t="s">
        <v>11</v>
      </c>
      <c r="O8" s="136" t="s">
        <v>81</v>
      </c>
    </row>
    <row r="9" spans="1:19" ht="20.25" customHeight="1">
      <c r="A9" s="13"/>
      <c r="B9" s="13"/>
      <c r="C9" s="13"/>
      <c r="D9" s="12"/>
      <c r="E9" s="12"/>
      <c r="F9" s="12"/>
      <c r="G9" s="30"/>
      <c r="H9" s="30"/>
      <c r="I9" s="30"/>
      <c r="J9" s="30"/>
      <c r="K9" s="24"/>
      <c r="L9" s="24"/>
      <c r="M9" s="24"/>
      <c r="N9" s="24"/>
      <c r="O9" s="30"/>
      <c r="P9" s="2"/>
      <c r="Q9" s="2"/>
      <c r="R9" s="2"/>
      <c r="S9" s="2"/>
    </row>
    <row r="10" spans="1:19" ht="15">
      <c r="A10" s="32" t="s">
        <v>46</v>
      </c>
      <c r="B10" s="33"/>
      <c r="C10" s="33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Q10" s="2"/>
      <c r="R10" s="7"/>
      <c r="S10" s="2"/>
    </row>
    <row r="11" spans="1:19" ht="15">
      <c r="A11" s="37"/>
      <c r="B11" s="37"/>
      <c r="C11" s="37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Q11" s="2"/>
      <c r="R11" s="7"/>
      <c r="S11" s="2"/>
    </row>
    <row r="12" spans="4:19" ht="15"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Q12" s="2"/>
      <c r="R12" s="2"/>
      <c r="S12" s="2"/>
    </row>
    <row r="13" spans="1:19" ht="60" customHeight="1">
      <c r="A13" s="206" t="s">
        <v>12</v>
      </c>
      <c r="B13" s="206"/>
      <c r="C13" s="81"/>
      <c r="D13" s="218"/>
      <c r="E13" s="218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  <c r="Q13" s="2"/>
      <c r="R13" s="2"/>
      <c r="S13" s="2"/>
    </row>
    <row r="14" spans="1:19" ht="29.25" customHeight="1">
      <c r="A14" s="38" t="s">
        <v>13</v>
      </c>
      <c r="B14" s="39" t="s">
        <v>14</v>
      </c>
      <c r="C14" s="78"/>
      <c r="D14" s="7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19"/>
      <c r="Q14" s="219"/>
      <c r="R14" s="2"/>
      <c r="S14" s="2"/>
    </row>
    <row r="15" spans="1:19" ht="15" customHeight="1">
      <c r="A15" s="40" t="s">
        <v>15</v>
      </c>
      <c r="B15" s="41">
        <v>0.6</v>
      </c>
      <c r="C15" s="4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19"/>
      <c r="Q15" s="219"/>
      <c r="R15" s="2"/>
      <c r="S15" s="2"/>
    </row>
    <row r="16" spans="1:19" ht="15">
      <c r="A16" s="40" t="s">
        <v>16</v>
      </c>
      <c r="B16" s="41">
        <v>0.7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19"/>
      <c r="Q16" s="219"/>
      <c r="R16" s="2"/>
      <c r="S16" s="2"/>
    </row>
    <row r="17" spans="1:19" ht="15">
      <c r="A17" s="40" t="s">
        <v>17</v>
      </c>
      <c r="B17" s="41">
        <v>1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9"/>
      <c r="Q17" s="219"/>
      <c r="R17" s="2"/>
      <c r="S17" s="2"/>
    </row>
    <row r="18" spans="1:19" ht="15">
      <c r="A18" s="40" t="s">
        <v>18</v>
      </c>
      <c r="B18" s="41">
        <v>1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9"/>
      <c r="Q18" s="219"/>
      <c r="R18" s="2"/>
      <c r="S18" s="2"/>
    </row>
    <row r="19" spans="1:19" ht="15">
      <c r="A19" s="40" t="s">
        <v>19</v>
      </c>
      <c r="B19" s="41">
        <v>1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19"/>
      <c r="Q19" s="219"/>
      <c r="R19" s="2"/>
      <c r="S19" s="2"/>
    </row>
    <row r="20" spans="1:19" ht="15">
      <c r="A20" s="40" t="s">
        <v>20</v>
      </c>
      <c r="B20" s="41">
        <v>1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43"/>
      <c r="R20" s="2"/>
      <c r="S20" s="2"/>
    </row>
    <row r="21" spans="1:19" ht="15">
      <c r="A21" s="40" t="s">
        <v>21</v>
      </c>
      <c r="B21" s="41">
        <v>0.7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3"/>
      <c r="R21" s="2"/>
      <c r="S21" s="2"/>
    </row>
    <row r="22" spans="1:19" ht="15">
      <c r="A22" s="40" t="s">
        <v>22</v>
      </c>
      <c r="B22" s="41">
        <v>0.7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3"/>
      <c r="R22" s="2"/>
      <c r="S22" s="2"/>
    </row>
    <row r="23" spans="1:19" ht="15">
      <c r="A23" s="40" t="s">
        <v>23</v>
      </c>
      <c r="B23" s="41">
        <v>1.25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3"/>
      <c r="R23" s="2"/>
      <c r="S23" s="2"/>
    </row>
    <row r="24" spans="1:19" ht="15">
      <c r="A24" s="40" t="s">
        <v>24</v>
      </c>
      <c r="B24" s="41">
        <v>1.3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3"/>
      <c r="R24" s="2"/>
      <c r="S24" s="2"/>
    </row>
    <row r="25" spans="1:19" ht="15">
      <c r="A25" s="40" t="s">
        <v>25</v>
      </c>
      <c r="B25" s="41">
        <v>1.3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3"/>
      <c r="R25" s="2"/>
      <c r="S25" s="2"/>
    </row>
    <row r="26" spans="1:19" ht="15">
      <c r="A26" s="40" t="s">
        <v>26</v>
      </c>
      <c r="B26" s="41">
        <v>1.3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3"/>
      <c r="R26" s="2"/>
      <c r="S26" s="2"/>
    </row>
    <row r="27" spans="1:19" ht="15">
      <c r="A27" s="44"/>
      <c r="B27" s="45"/>
      <c r="C27" s="45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3"/>
      <c r="R27" s="2"/>
      <c r="S27" s="2"/>
    </row>
    <row r="28" spans="1:19" ht="15">
      <c r="A28" s="46"/>
      <c r="B28" s="47"/>
      <c r="C28" s="47"/>
      <c r="D28" s="2"/>
      <c r="E28" s="3"/>
      <c r="F28" s="5"/>
      <c r="G28" s="5"/>
      <c r="H28" s="5"/>
      <c r="I28" s="5"/>
      <c r="J28" s="5"/>
      <c r="K28" s="5"/>
      <c r="L28" s="5"/>
      <c r="M28" s="5"/>
      <c r="N28" s="5"/>
      <c r="O28" s="5"/>
      <c r="P28" s="2"/>
      <c r="Q28" s="2"/>
      <c r="R28" s="2"/>
      <c r="S28" s="2"/>
    </row>
    <row r="29" spans="1:19" ht="15">
      <c r="A29" s="48" t="s">
        <v>47</v>
      </c>
      <c r="B29" s="37"/>
      <c r="C29" s="37"/>
      <c r="D29" s="218"/>
      <c r="E29" s="218"/>
      <c r="F29" s="5"/>
      <c r="G29" s="5"/>
      <c r="H29" s="5"/>
      <c r="I29" s="5"/>
      <c r="J29" s="5"/>
      <c r="K29" s="5"/>
      <c r="L29" s="5"/>
      <c r="M29" s="5"/>
      <c r="N29" s="5"/>
      <c r="O29" s="5"/>
      <c r="P29" s="2"/>
      <c r="Q29" s="2"/>
      <c r="R29" s="2"/>
      <c r="S29" s="2"/>
    </row>
    <row r="30" spans="1:19" ht="15">
      <c r="A30" s="197" t="s">
        <v>178</v>
      </c>
      <c r="B30" s="198"/>
      <c r="C30" s="199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  <c r="S30" s="2"/>
    </row>
    <row r="31" spans="1:19" ht="33" customHeight="1">
      <c r="A31" s="195" t="s">
        <v>27</v>
      </c>
      <c r="B31" s="196"/>
      <c r="C31" s="117">
        <v>0.3</v>
      </c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</row>
    <row r="32" spans="1:19" ht="15">
      <c r="A32" s="197" t="s">
        <v>28</v>
      </c>
      <c r="B32" s="198"/>
      <c r="C32" s="199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</row>
    <row r="33" spans="1:19" ht="15">
      <c r="A33" s="193" t="s">
        <v>29</v>
      </c>
      <c r="B33" s="194"/>
      <c r="C33" s="116" t="s">
        <v>176</v>
      </c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</row>
    <row r="34" spans="1:19" ht="15">
      <c r="A34" s="193" t="s">
        <v>5</v>
      </c>
      <c r="B34" s="194"/>
      <c r="C34" s="116">
        <v>0.1</v>
      </c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2"/>
      <c r="R34" s="2"/>
      <c r="S34" s="2"/>
    </row>
    <row r="35" spans="1:19" ht="15">
      <c r="A35" s="193" t="s">
        <v>30</v>
      </c>
      <c r="B35" s="194"/>
      <c r="C35" s="116">
        <v>0.1</v>
      </c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2"/>
      <c r="Q35" s="2"/>
      <c r="R35" s="2"/>
      <c r="S35" s="2"/>
    </row>
    <row r="36" spans="1:19" ht="15">
      <c r="A36" s="193" t="s">
        <v>181</v>
      </c>
      <c r="B36" s="194"/>
      <c r="C36" s="116">
        <v>0.05</v>
      </c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2"/>
      <c r="Q36" s="2"/>
      <c r="R36" s="2"/>
      <c r="S36" s="2"/>
    </row>
    <row r="37" spans="1:19" ht="15">
      <c r="A37" s="118"/>
      <c r="B37" s="118"/>
      <c r="C37" s="119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Q37" s="2"/>
      <c r="R37" s="2"/>
      <c r="S37" s="2"/>
    </row>
    <row r="38" spans="4:19" ht="15"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Q38" s="2"/>
      <c r="R38" s="2"/>
      <c r="S38" s="2"/>
    </row>
    <row r="39" spans="1:19" ht="15" customHeight="1">
      <c r="A39" s="203" t="s">
        <v>48</v>
      </c>
      <c r="B39" s="204"/>
      <c r="C39" s="204"/>
      <c r="D39" s="204"/>
      <c r="E39" s="204"/>
      <c r="F39" s="204"/>
      <c r="G39" s="205"/>
      <c r="H39" s="53"/>
      <c r="I39" s="53"/>
      <c r="J39" s="53"/>
      <c r="K39" s="53"/>
      <c r="L39" s="53"/>
      <c r="M39" s="53"/>
      <c r="N39" s="53"/>
      <c r="O39" s="53"/>
      <c r="P39" s="53"/>
      <c r="Q39" s="5"/>
      <c r="R39" s="2"/>
      <c r="S39" s="2"/>
    </row>
    <row r="40" spans="1:19" ht="15">
      <c r="A40" s="49" t="s">
        <v>31</v>
      </c>
      <c r="B40" s="50"/>
      <c r="C40" s="50"/>
      <c r="D40" s="51"/>
      <c r="E40" s="51"/>
      <c r="F40" s="159"/>
      <c r="G40" s="52"/>
      <c r="H40" s="67"/>
      <c r="I40" s="67"/>
      <c r="J40" s="67"/>
      <c r="K40" s="67"/>
      <c r="L40" s="67"/>
      <c r="M40" s="67"/>
      <c r="N40" s="67"/>
      <c r="O40" s="67"/>
      <c r="P40" s="67"/>
      <c r="Q40" s="53"/>
      <c r="R40" s="2"/>
      <c r="S40" s="2"/>
    </row>
    <row r="41" spans="4:19" ht="15"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Q41" s="2"/>
      <c r="R41" s="2"/>
      <c r="S41" s="2"/>
    </row>
    <row r="42" spans="4:19" ht="15"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Q42" s="2"/>
      <c r="R42" s="2"/>
      <c r="S42" s="2"/>
    </row>
    <row r="43" spans="2:19" ht="15" customHeight="1">
      <c r="B43" s="192" t="s">
        <v>79</v>
      </c>
      <c r="C43" s="192"/>
      <c r="D43" s="192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Q43" s="42"/>
      <c r="R43" s="4"/>
      <c r="S43" s="43"/>
    </row>
    <row r="44" spans="1:19" ht="18" customHeight="1">
      <c r="A44" s="32"/>
      <c r="B44" s="192"/>
      <c r="C44" s="192"/>
      <c r="D44" s="192"/>
      <c r="P44" s="3"/>
      <c r="Q44" s="42"/>
      <c r="R44" s="4"/>
      <c r="S44" s="43"/>
    </row>
    <row r="45" spans="1:19" ht="23.25" customHeight="1">
      <c r="A45" s="32"/>
      <c r="B45" s="192"/>
      <c r="C45" s="192"/>
      <c r="D45" s="192"/>
      <c r="P45" s="3"/>
      <c r="Q45" s="42"/>
      <c r="R45" s="4"/>
      <c r="S45" s="43"/>
    </row>
    <row r="46" spans="1:19" ht="15">
      <c r="A46" s="32"/>
      <c r="B46" s="192"/>
      <c r="C46" s="192"/>
      <c r="D46" s="192"/>
      <c r="P46" s="3"/>
      <c r="Q46" s="42"/>
      <c r="R46" s="4"/>
      <c r="S46" s="43"/>
    </row>
    <row r="47" spans="4:19" ht="15"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Q47" s="42"/>
      <c r="R47" s="4"/>
      <c r="S47" s="43"/>
    </row>
    <row r="48" spans="4:15" ht="15">
      <c r="D48" s="2"/>
      <c r="E48" s="3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4:15" ht="15">
      <c r="D49" s="2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4:15" ht="15">
      <c r="D50" s="2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4:15" ht="15">
      <c r="D51" s="2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4:15" ht="15">
      <c r="D52" s="2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sheetProtection/>
  <mergeCells count="28">
    <mergeCell ref="A30:C30"/>
    <mergeCell ref="D29:E29"/>
    <mergeCell ref="F3:F4"/>
    <mergeCell ref="A13:B13"/>
    <mergeCell ref="A3:A4"/>
    <mergeCell ref="I3:I4"/>
    <mergeCell ref="B3:B4"/>
    <mergeCell ref="H3:H4"/>
    <mergeCell ref="G3:G4"/>
    <mergeCell ref="E3:E4"/>
    <mergeCell ref="P14:Q19"/>
    <mergeCell ref="D2:F2"/>
    <mergeCell ref="B7:B8"/>
    <mergeCell ref="C3:C4"/>
    <mergeCell ref="C7:C8"/>
    <mergeCell ref="D13:E13"/>
    <mergeCell ref="D3:D4"/>
    <mergeCell ref="O3:O4"/>
    <mergeCell ref="K3:N3"/>
    <mergeCell ref="B43:D46"/>
    <mergeCell ref="A31:B31"/>
    <mergeCell ref="A33:B33"/>
    <mergeCell ref="A34:B34"/>
    <mergeCell ref="A35:B35"/>
    <mergeCell ref="A32:C32"/>
    <mergeCell ref="A39:G39"/>
    <mergeCell ref="A36:B36"/>
    <mergeCell ref="J3:J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55"/>
  <sheetViews>
    <sheetView zoomScale="60" zoomScaleNormal="60" zoomScalePageLayoutView="0" workbookViewId="0" topLeftCell="A1">
      <selection activeCell="Y1" sqref="Y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54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4.00390625" style="3" bestFit="1" customWidth="1"/>
    <col min="15" max="15" width="30.140625" style="3" customWidth="1"/>
    <col min="16" max="16" width="20.28125" style="3" customWidth="1"/>
    <col min="17" max="17" width="14.28125" style="5" customWidth="1"/>
    <col min="18" max="18" width="4.00390625" style="35" customWidth="1"/>
    <col min="19" max="19" width="6.28125" style="36" customWidth="1"/>
    <col min="20" max="20" width="5.421875" style="36" customWidth="1"/>
    <col min="21" max="16384" width="9.140625" style="2" customWidth="1"/>
  </cols>
  <sheetData>
    <row r="1" spans="1:20" ht="36" customHeight="1">
      <c r="A1" s="1" t="s">
        <v>54</v>
      </c>
      <c r="D1" s="2"/>
      <c r="F1" s="2"/>
      <c r="G1" s="2"/>
      <c r="H1" s="2"/>
      <c r="I1" s="2"/>
      <c r="J1" s="2"/>
      <c r="K1" s="2"/>
      <c r="L1" s="2"/>
      <c r="M1" s="5"/>
      <c r="N1" s="2"/>
      <c r="O1" s="5"/>
      <c r="P1" s="5"/>
      <c r="R1" s="2"/>
      <c r="S1" s="7"/>
      <c r="T1" s="2"/>
    </row>
    <row r="2" spans="1:20" ht="36" customHeight="1">
      <c r="A2" s="1"/>
      <c r="D2" s="207"/>
      <c r="E2" s="207"/>
      <c r="F2" s="207"/>
      <c r="G2" s="5"/>
      <c r="H2" s="5"/>
      <c r="I2" s="5"/>
      <c r="J2" s="5"/>
      <c r="K2" s="5"/>
      <c r="L2" s="5"/>
      <c r="M2" s="5"/>
      <c r="N2" s="5"/>
      <c r="O2" s="2"/>
      <c r="P2" s="7"/>
      <c r="Q2" s="2"/>
      <c r="R2" s="2"/>
      <c r="S2" s="2"/>
      <c r="T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11" customFormat="1" ht="51.75" customHeight="1">
      <c r="A5" s="154" t="s">
        <v>103</v>
      </c>
      <c r="B5" s="200" t="s">
        <v>114</v>
      </c>
      <c r="C5" s="208" t="s">
        <v>8</v>
      </c>
      <c r="D5" s="9">
        <v>2000</v>
      </c>
      <c r="E5" s="9">
        <f>F5/D5</f>
        <v>60</v>
      </c>
      <c r="F5" s="56">
        <v>120000</v>
      </c>
      <c r="G5" s="9">
        <v>2000</v>
      </c>
      <c r="H5" s="93">
        <f>D5/6700</f>
        <v>0.29850746268656714</v>
      </c>
      <c r="I5" s="142" t="s">
        <v>78</v>
      </c>
      <c r="J5" s="9" t="s">
        <v>82</v>
      </c>
      <c r="K5" s="10" t="s">
        <v>180</v>
      </c>
      <c r="L5" s="10" t="s">
        <v>180</v>
      </c>
      <c r="M5" s="10" t="s">
        <v>180</v>
      </c>
      <c r="N5" s="10" t="s">
        <v>180</v>
      </c>
      <c r="O5" s="123"/>
    </row>
    <row r="6" spans="1:15" s="11" customFormat="1" ht="51.75" customHeight="1">
      <c r="A6" s="60" t="s">
        <v>104</v>
      </c>
      <c r="B6" s="201"/>
      <c r="C6" s="209"/>
      <c r="D6" s="9">
        <v>3500</v>
      </c>
      <c r="E6" s="9">
        <f>F6/D6</f>
        <v>51.42857142857143</v>
      </c>
      <c r="F6" s="56">
        <v>180000</v>
      </c>
      <c r="G6" s="9">
        <v>3500</v>
      </c>
      <c r="H6" s="93">
        <f>D6/6700</f>
        <v>0.5223880597014925</v>
      </c>
      <c r="I6" s="142" t="s">
        <v>78</v>
      </c>
      <c r="J6" s="9" t="s">
        <v>82</v>
      </c>
      <c r="K6" s="10" t="s">
        <v>180</v>
      </c>
      <c r="L6" s="10" t="s">
        <v>180</v>
      </c>
      <c r="M6" s="10" t="s">
        <v>180</v>
      </c>
      <c r="N6" s="10" t="s">
        <v>180</v>
      </c>
      <c r="O6" s="123"/>
    </row>
    <row r="7" spans="1:15" s="11" customFormat="1" ht="51.75" customHeight="1">
      <c r="A7" s="96" t="s">
        <v>9</v>
      </c>
      <c r="B7" s="202"/>
      <c r="C7" s="217"/>
      <c r="D7" s="22">
        <v>1</v>
      </c>
      <c r="E7" s="22">
        <f>F7/D7</f>
        <v>80</v>
      </c>
      <c r="F7" s="21">
        <v>80</v>
      </c>
      <c r="G7" s="22">
        <v>6700</v>
      </c>
      <c r="H7" s="95">
        <f>100/G7</f>
        <v>0.014925373134328358</v>
      </c>
      <c r="I7" s="136" t="s">
        <v>78</v>
      </c>
      <c r="J7" s="22" t="s">
        <v>82</v>
      </c>
      <c r="K7" s="10" t="s">
        <v>11</v>
      </c>
      <c r="L7" s="10" t="s">
        <v>11</v>
      </c>
      <c r="M7" s="10" t="s">
        <v>11</v>
      </c>
      <c r="N7" s="10" t="s">
        <v>11</v>
      </c>
      <c r="O7" s="120" t="s">
        <v>81</v>
      </c>
    </row>
    <row r="8" spans="1:15" s="11" customFormat="1" ht="4.5" customHeight="1">
      <c r="A8" s="61"/>
      <c r="B8" s="80"/>
      <c r="C8" s="147"/>
      <c r="D8" s="77"/>
      <c r="E8" s="77"/>
      <c r="F8" s="77"/>
      <c r="G8" s="74"/>
      <c r="H8" s="74"/>
      <c r="I8" s="74"/>
      <c r="J8" s="74"/>
      <c r="K8" s="29"/>
      <c r="L8" s="29"/>
      <c r="M8" s="29"/>
      <c r="N8" s="29"/>
      <c r="O8" s="121"/>
    </row>
    <row r="9" spans="1:15" s="11" customFormat="1" ht="51.75" customHeight="1">
      <c r="A9" s="60" t="s">
        <v>105</v>
      </c>
      <c r="B9" s="200" t="s">
        <v>10</v>
      </c>
      <c r="C9" s="208" t="s">
        <v>8</v>
      </c>
      <c r="D9" s="22">
        <v>1500</v>
      </c>
      <c r="E9" s="9">
        <f>F9/D9</f>
        <v>100</v>
      </c>
      <c r="F9" s="21">
        <v>150000</v>
      </c>
      <c r="G9" s="22">
        <v>1500</v>
      </c>
      <c r="H9" s="95">
        <f>D9/6700</f>
        <v>0.22388059701492538</v>
      </c>
      <c r="I9" s="136" t="s">
        <v>78</v>
      </c>
      <c r="J9" s="22" t="s">
        <v>82</v>
      </c>
      <c r="K9" s="10" t="s">
        <v>180</v>
      </c>
      <c r="L9" s="10" t="s">
        <v>180</v>
      </c>
      <c r="M9" s="10" t="s">
        <v>180</v>
      </c>
      <c r="N9" s="10" t="s">
        <v>180</v>
      </c>
      <c r="O9" s="146"/>
    </row>
    <row r="10" spans="1:15" s="11" customFormat="1" ht="51.75" customHeight="1">
      <c r="A10" s="60" t="s">
        <v>106</v>
      </c>
      <c r="B10" s="201"/>
      <c r="C10" s="209"/>
      <c r="D10" s="22">
        <v>3000</v>
      </c>
      <c r="E10" s="22">
        <f>F10/D10</f>
        <v>75</v>
      </c>
      <c r="F10" s="21">
        <v>225000</v>
      </c>
      <c r="G10" s="22">
        <v>3000</v>
      </c>
      <c r="H10" s="95">
        <f>D10/6700</f>
        <v>0.44776119402985076</v>
      </c>
      <c r="I10" s="136" t="s">
        <v>78</v>
      </c>
      <c r="J10" s="22" t="s">
        <v>82</v>
      </c>
      <c r="K10" s="10" t="s">
        <v>180</v>
      </c>
      <c r="L10" s="10" t="s">
        <v>180</v>
      </c>
      <c r="M10" s="10" t="s">
        <v>180</v>
      </c>
      <c r="N10" s="10" t="s">
        <v>180</v>
      </c>
      <c r="O10" s="120"/>
    </row>
    <row r="11" spans="1:15" s="11" customFormat="1" ht="51.75" customHeight="1">
      <c r="A11" s="145" t="s">
        <v>9</v>
      </c>
      <c r="B11" s="202"/>
      <c r="C11" s="209"/>
      <c r="D11" s="22">
        <v>1</v>
      </c>
      <c r="E11" s="22">
        <f>F11/D11</f>
        <v>130</v>
      </c>
      <c r="F11" s="21">
        <v>130</v>
      </c>
      <c r="G11" s="22">
        <v>6700</v>
      </c>
      <c r="H11" s="95">
        <f>100/G11</f>
        <v>0.014925373134328358</v>
      </c>
      <c r="I11" s="136" t="s">
        <v>78</v>
      </c>
      <c r="J11" s="22" t="s">
        <v>82</v>
      </c>
      <c r="K11" s="10" t="s">
        <v>11</v>
      </c>
      <c r="L11" s="10" t="s">
        <v>11</v>
      </c>
      <c r="M11" s="10" t="s">
        <v>11</v>
      </c>
      <c r="N11" s="10" t="s">
        <v>11</v>
      </c>
      <c r="O11" s="120" t="s">
        <v>81</v>
      </c>
    </row>
    <row r="12" spans="1:20" ht="20.25" customHeight="1">
      <c r="A12" s="12"/>
      <c r="B12" s="13"/>
      <c r="C12" s="13"/>
      <c r="D12" s="13"/>
      <c r="E12" s="13"/>
      <c r="F12" s="13"/>
      <c r="G12" s="12"/>
      <c r="H12" s="12"/>
      <c r="I12" s="12"/>
      <c r="J12" s="12"/>
      <c r="K12" s="24"/>
      <c r="L12" s="24"/>
      <c r="M12" s="24"/>
      <c r="N12" s="24"/>
      <c r="O12" s="24"/>
      <c r="P12" s="2"/>
      <c r="Q12" s="2"/>
      <c r="R12" s="2"/>
      <c r="S12" s="2"/>
      <c r="T12" s="2"/>
    </row>
    <row r="13" spans="1:20" ht="15">
      <c r="A13" s="32" t="s">
        <v>46</v>
      </c>
      <c r="B13" s="33"/>
      <c r="C13" s="33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R13" s="2"/>
      <c r="S13" s="7"/>
      <c r="T13" s="2"/>
    </row>
    <row r="14" spans="1:20" ht="15">
      <c r="A14" s="37"/>
      <c r="B14" s="37"/>
      <c r="C14" s="37"/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R14" s="2"/>
      <c r="S14" s="7"/>
      <c r="T14" s="2"/>
    </row>
    <row r="15" spans="4:20" ht="15"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R15" s="2"/>
      <c r="S15" s="2"/>
      <c r="T15" s="2"/>
    </row>
    <row r="16" spans="1:20" ht="60" customHeight="1">
      <c r="A16" s="206" t="s">
        <v>12</v>
      </c>
      <c r="B16" s="206"/>
      <c r="C16" s="81"/>
      <c r="D16" s="218"/>
      <c r="E16" s="218"/>
      <c r="F16" s="5"/>
      <c r="G16" s="5"/>
      <c r="H16" s="5"/>
      <c r="I16" s="5"/>
      <c r="J16" s="5"/>
      <c r="K16" s="5"/>
      <c r="L16" s="5"/>
      <c r="M16" s="5"/>
      <c r="N16" s="5"/>
      <c r="O16" s="5"/>
      <c r="P16" s="2"/>
      <c r="Q16" s="2"/>
      <c r="R16" s="2"/>
      <c r="S16" s="2"/>
      <c r="T16" s="2"/>
    </row>
    <row r="17" spans="1:20" ht="29.25" customHeight="1">
      <c r="A17" s="38" t="s">
        <v>13</v>
      </c>
      <c r="B17" s="39" t="s">
        <v>14</v>
      </c>
      <c r="C17" s="78"/>
      <c r="D17" s="7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9"/>
      <c r="Q17" s="219"/>
      <c r="R17" s="2"/>
      <c r="S17" s="2"/>
      <c r="T17" s="2"/>
    </row>
    <row r="18" spans="1:20" ht="15" customHeight="1">
      <c r="A18" s="40" t="s">
        <v>15</v>
      </c>
      <c r="B18" s="41">
        <v>0.6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9"/>
      <c r="Q18" s="219"/>
      <c r="R18" s="2"/>
      <c r="S18" s="2"/>
      <c r="T18" s="2"/>
    </row>
    <row r="19" spans="1:20" ht="15">
      <c r="A19" s="40" t="s">
        <v>16</v>
      </c>
      <c r="B19" s="41">
        <v>0.7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19"/>
      <c r="Q19" s="219"/>
      <c r="R19" s="2"/>
      <c r="S19" s="2"/>
      <c r="T19" s="2"/>
    </row>
    <row r="20" spans="1:20" ht="15">
      <c r="A20" s="40" t="s">
        <v>17</v>
      </c>
      <c r="B20" s="41">
        <v>1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19"/>
      <c r="Q20" s="219"/>
      <c r="R20" s="2"/>
      <c r="S20" s="2"/>
      <c r="T20" s="2"/>
    </row>
    <row r="21" spans="1:20" ht="15">
      <c r="A21" s="40" t="s">
        <v>18</v>
      </c>
      <c r="B21" s="41">
        <v>1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19"/>
      <c r="Q21" s="219"/>
      <c r="R21" s="2"/>
      <c r="S21" s="2"/>
      <c r="T21" s="2"/>
    </row>
    <row r="22" spans="1:20" ht="15">
      <c r="A22" s="40" t="s">
        <v>19</v>
      </c>
      <c r="B22" s="41">
        <v>1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19"/>
      <c r="Q22" s="219"/>
      <c r="R22" s="2"/>
      <c r="S22" s="2"/>
      <c r="T22" s="2"/>
    </row>
    <row r="23" spans="1:20" ht="15">
      <c r="A23" s="40" t="s">
        <v>20</v>
      </c>
      <c r="B23" s="41">
        <v>1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3"/>
      <c r="R23" s="2"/>
      <c r="S23" s="2"/>
      <c r="T23" s="2"/>
    </row>
    <row r="24" spans="1:20" ht="15">
      <c r="A24" s="40" t="s">
        <v>21</v>
      </c>
      <c r="B24" s="41">
        <v>0.7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3"/>
      <c r="R24" s="2"/>
      <c r="S24" s="2"/>
      <c r="T24" s="2"/>
    </row>
    <row r="25" spans="1:20" ht="15">
      <c r="A25" s="40" t="s">
        <v>22</v>
      </c>
      <c r="B25" s="41">
        <v>0.7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3"/>
      <c r="R25" s="2"/>
      <c r="S25" s="2"/>
      <c r="T25" s="2"/>
    </row>
    <row r="26" spans="1:20" ht="15">
      <c r="A26" s="40" t="s">
        <v>23</v>
      </c>
      <c r="B26" s="41">
        <v>1.25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3"/>
      <c r="R26" s="2"/>
      <c r="S26" s="2"/>
      <c r="T26" s="2"/>
    </row>
    <row r="27" spans="1:20" ht="15">
      <c r="A27" s="40" t="s">
        <v>24</v>
      </c>
      <c r="B27" s="41">
        <v>1.3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3"/>
      <c r="R27" s="2"/>
      <c r="S27" s="2"/>
      <c r="T27" s="2"/>
    </row>
    <row r="28" spans="1:20" ht="15">
      <c r="A28" s="40" t="s">
        <v>25</v>
      </c>
      <c r="B28" s="41">
        <v>1.3</v>
      </c>
      <c r="C28" s="4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3"/>
      <c r="R28" s="2"/>
      <c r="S28" s="2"/>
      <c r="T28" s="2"/>
    </row>
    <row r="29" spans="1:20" ht="15">
      <c r="A29" s="40" t="s">
        <v>26</v>
      </c>
      <c r="B29" s="41">
        <v>1.3</v>
      </c>
      <c r="C29" s="45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43"/>
      <c r="R29" s="2"/>
      <c r="S29" s="2"/>
      <c r="T29" s="2"/>
    </row>
    <row r="30" spans="1:20" ht="15">
      <c r="A30" s="44"/>
      <c r="B30" s="45"/>
      <c r="C30" s="45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  <c r="Q30" s="43"/>
      <c r="R30" s="2"/>
      <c r="S30" s="2"/>
      <c r="T30" s="2"/>
    </row>
    <row r="31" spans="1:20" ht="15">
      <c r="A31" s="46"/>
      <c r="B31" s="47"/>
      <c r="C31" s="47"/>
      <c r="D31" s="2"/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  <c r="T31" s="2"/>
    </row>
    <row r="32" spans="1:20" ht="15">
      <c r="A32" s="48" t="s">
        <v>47</v>
      </c>
      <c r="B32" s="37"/>
      <c r="C32" s="37"/>
      <c r="D32" s="218"/>
      <c r="E32" s="218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  <c r="T32" s="2"/>
    </row>
    <row r="33" spans="1:20" ht="15">
      <c r="A33" s="197" t="s">
        <v>178</v>
      </c>
      <c r="B33" s="198"/>
      <c r="C33" s="199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  <c r="T33" s="2"/>
    </row>
    <row r="34" spans="1:20" ht="33" customHeight="1">
      <c r="A34" s="195" t="s">
        <v>27</v>
      </c>
      <c r="B34" s="196"/>
      <c r="C34" s="117">
        <v>0.3</v>
      </c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2"/>
      <c r="R34" s="2"/>
      <c r="S34" s="2"/>
      <c r="T34" s="2"/>
    </row>
    <row r="35" spans="1:20" ht="15">
      <c r="A35" s="197" t="s">
        <v>28</v>
      </c>
      <c r="B35" s="198"/>
      <c r="C35" s="199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2"/>
      <c r="Q35" s="2"/>
      <c r="R35" s="2"/>
      <c r="S35" s="2"/>
      <c r="T35" s="2"/>
    </row>
    <row r="36" spans="1:20" ht="15">
      <c r="A36" s="193" t="s">
        <v>29</v>
      </c>
      <c r="B36" s="194"/>
      <c r="C36" s="116" t="s">
        <v>176</v>
      </c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2"/>
      <c r="Q36" s="2"/>
      <c r="R36" s="2"/>
      <c r="S36" s="2"/>
      <c r="T36" s="2"/>
    </row>
    <row r="37" spans="1:20" ht="15">
      <c r="A37" s="193" t="s">
        <v>5</v>
      </c>
      <c r="B37" s="194"/>
      <c r="C37" s="116">
        <v>0.1</v>
      </c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2"/>
      <c r="Q37" s="2"/>
      <c r="R37" s="2"/>
      <c r="S37" s="2"/>
      <c r="T37" s="2"/>
    </row>
    <row r="38" spans="1:20" ht="15">
      <c r="A38" s="193" t="s">
        <v>30</v>
      </c>
      <c r="B38" s="194"/>
      <c r="C38" s="116">
        <v>0.1</v>
      </c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2"/>
      <c r="Q38" s="2"/>
      <c r="R38" s="2"/>
      <c r="S38" s="2"/>
      <c r="T38" s="2"/>
    </row>
    <row r="39" spans="1:20" ht="15">
      <c r="A39" s="193" t="s">
        <v>181</v>
      </c>
      <c r="B39" s="194"/>
      <c r="C39" s="116">
        <v>0.05</v>
      </c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2"/>
      <c r="Q39" s="2"/>
      <c r="R39" s="2"/>
      <c r="S39" s="2"/>
      <c r="T39" s="2"/>
    </row>
    <row r="40" spans="4:20" ht="15"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R40" s="2"/>
      <c r="S40" s="2"/>
      <c r="T40" s="2"/>
    </row>
    <row r="41" spans="4:20" ht="15"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2"/>
      <c r="S41" s="2"/>
      <c r="T41" s="2"/>
    </row>
    <row r="42" spans="1:20" ht="15" customHeight="1">
      <c r="A42" s="203" t="s">
        <v>48</v>
      </c>
      <c r="B42" s="204"/>
      <c r="C42" s="204"/>
      <c r="D42" s="204"/>
      <c r="E42" s="204"/>
      <c r="F42" s="204"/>
      <c r="G42" s="205"/>
      <c r="H42" s="53"/>
      <c r="I42" s="53"/>
      <c r="J42" s="53"/>
      <c r="K42" s="53"/>
      <c r="L42" s="53"/>
      <c r="M42" s="53"/>
      <c r="N42" s="53"/>
      <c r="O42" s="53"/>
      <c r="P42" s="53"/>
      <c r="R42" s="2"/>
      <c r="S42" s="2"/>
      <c r="T42" s="2"/>
    </row>
    <row r="43" spans="1:20" ht="15">
      <c r="A43" s="49" t="s">
        <v>31</v>
      </c>
      <c r="B43" s="50"/>
      <c r="C43" s="50"/>
      <c r="D43" s="51"/>
      <c r="E43" s="51"/>
      <c r="F43" s="159"/>
      <c r="G43" s="52"/>
      <c r="H43" s="67"/>
      <c r="I43" s="67"/>
      <c r="J43" s="67"/>
      <c r="K43" s="67"/>
      <c r="L43" s="67"/>
      <c r="M43" s="67"/>
      <c r="N43" s="67"/>
      <c r="O43" s="67"/>
      <c r="P43" s="67"/>
      <c r="Q43" s="53"/>
      <c r="R43" s="2"/>
      <c r="S43" s="2"/>
      <c r="T43" s="2"/>
    </row>
    <row r="44" spans="4:20" ht="15"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2"/>
      <c r="S44" s="2"/>
      <c r="T44" s="2"/>
    </row>
    <row r="45" spans="4:20" ht="15"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2"/>
      <c r="S45" s="2"/>
      <c r="T45" s="2"/>
    </row>
    <row r="46" spans="2:20" ht="15" customHeight="1">
      <c r="B46" s="192" t="s">
        <v>79</v>
      </c>
      <c r="C46" s="192"/>
      <c r="D46" s="192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42"/>
      <c r="S46" s="4"/>
      <c r="T46" s="43"/>
    </row>
    <row r="47" spans="1:20" ht="18" customHeight="1">
      <c r="A47" s="32"/>
      <c r="B47" s="192"/>
      <c r="C47" s="192"/>
      <c r="D47" s="192"/>
      <c r="Q47" s="3"/>
      <c r="R47" s="42"/>
      <c r="S47" s="4"/>
      <c r="T47" s="43"/>
    </row>
    <row r="48" spans="1:20" ht="23.25" customHeight="1">
      <c r="A48" s="32"/>
      <c r="B48" s="192"/>
      <c r="C48" s="192"/>
      <c r="D48" s="192"/>
      <c r="Q48" s="3"/>
      <c r="R48" s="42"/>
      <c r="S48" s="4"/>
      <c r="T48" s="43"/>
    </row>
    <row r="49" spans="1:20" ht="15">
      <c r="A49" s="32"/>
      <c r="B49" s="192"/>
      <c r="C49" s="192"/>
      <c r="D49" s="192"/>
      <c r="Q49" s="3"/>
      <c r="R49" s="42"/>
      <c r="S49" s="4"/>
      <c r="T49" s="43"/>
    </row>
    <row r="50" spans="4:20" ht="15">
      <c r="D50" s="4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R50" s="42"/>
      <c r="S50" s="4"/>
      <c r="T50" s="43"/>
    </row>
    <row r="51" spans="4:16" ht="15">
      <c r="D51" s="2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4:16" ht="15">
      <c r="D52" s="2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4:16" ht="15">
      <c r="D53" s="2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4:16" ht="15">
      <c r="D54" s="2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4:16" ht="15">
      <c r="D55" s="2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</sheetData>
  <sheetProtection/>
  <mergeCells count="30">
    <mergeCell ref="I3:I4"/>
    <mergeCell ref="J3:J4"/>
    <mergeCell ref="A16:B16"/>
    <mergeCell ref="D3:D4"/>
    <mergeCell ref="P17:Q22"/>
    <mergeCell ref="O3:O4"/>
    <mergeCell ref="A3:A4"/>
    <mergeCell ref="B3:B4"/>
    <mergeCell ref="G3:G4"/>
    <mergeCell ref="C3:C4"/>
    <mergeCell ref="A42:G42"/>
    <mergeCell ref="A33:C33"/>
    <mergeCell ref="B9:B11"/>
    <mergeCell ref="B5:B7"/>
    <mergeCell ref="H3:H4"/>
    <mergeCell ref="A35:C35"/>
    <mergeCell ref="E3:E4"/>
    <mergeCell ref="F3:F4"/>
    <mergeCell ref="D16:E16"/>
    <mergeCell ref="C5:C7"/>
    <mergeCell ref="A39:B39"/>
    <mergeCell ref="K3:N3"/>
    <mergeCell ref="D2:F2"/>
    <mergeCell ref="B46:D49"/>
    <mergeCell ref="A34:B34"/>
    <mergeCell ref="A36:B36"/>
    <mergeCell ref="A37:B37"/>
    <mergeCell ref="A38:B38"/>
    <mergeCell ref="D32:E32"/>
    <mergeCell ref="C9:C1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638"/>
  <sheetViews>
    <sheetView zoomScale="60" zoomScaleNormal="60" zoomScalePageLayoutView="0" workbookViewId="0" topLeftCell="A1">
      <selection activeCell="Z1" sqref="Z1"/>
    </sheetView>
  </sheetViews>
  <sheetFormatPr defaultColWidth="9.140625" defaultRowHeight="15"/>
  <cols>
    <col min="1" max="1" width="32.421875" style="3" customWidth="1"/>
    <col min="2" max="2" width="23.7109375" style="2" customWidth="1"/>
    <col min="3" max="3" width="21.421875" style="2" customWidth="1"/>
    <col min="4" max="4" width="18.7109375" style="54" customWidth="1"/>
    <col min="5" max="5" width="18.7109375" style="2" customWidth="1"/>
    <col min="6" max="10" width="18.7109375" style="3" customWidth="1"/>
    <col min="11" max="12" width="4.00390625" style="3" bestFit="1" customWidth="1"/>
    <col min="13" max="13" width="6.8515625" style="3" bestFit="1" customWidth="1"/>
    <col min="14" max="14" width="4.00390625" style="3" bestFit="1" customWidth="1"/>
    <col min="15" max="15" width="30.140625" style="3" customWidth="1"/>
    <col min="16" max="16" width="14.7109375" style="5" customWidth="1"/>
    <col min="17" max="17" width="4.00390625" style="35" customWidth="1"/>
    <col min="18" max="18" width="6.28125" style="36" customWidth="1"/>
    <col min="19" max="19" width="5.421875" style="36" customWidth="1"/>
    <col min="20" max="16384" width="9.140625" style="2" customWidth="1"/>
  </cols>
  <sheetData>
    <row r="1" spans="1:19" ht="36" customHeight="1">
      <c r="A1" s="1" t="s">
        <v>55</v>
      </c>
      <c r="D1" s="2"/>
      <c r="F1" s="2"/>
      <c r="G1" s="2"/>
      <c r="H1" s="2"/>
      <c r="I1" s="2"/>
      <c r="J1" s="2"/>
      <c r="K1" s="2"/>
      <c r="L1" s="2"/>
      <c r="M1" s="5"/>
      <c r="N1" s="2"/>
      <c r="O1" s="5"/>
      <c r="Q1" s="2"/>
      <c r="R1" s="7"/>
      <c r="S1" s="2"/>
    </row>
    <row r="2" spans="1:19" ht="36" customHeight="1">
      <c r="A2" s="1"/>
      <c r="D2" s="207"/>
      <c r="E2" s="207"/>
      <c r="F2" s="207"/>
      <c r="G2" s="5"/>
      <c r="H2" s="5"/>
      <c r="I2" s="5"/>
      <c r="J2" s="5"/>
      <c r="K2" s="5"/>
      <c r="L2" s="5"/>
      <c r="M2" s="2"/>
      <c r="N2" s="5"/>
      <c r="O2" s="7"/>
      <c r="P2" s="2"/>
      <c r="Q2" s="2"/>
      <c r="R2" s="2"/>
      <c r="S2" s="2"/>
    </row>
    <row r="3" spans="1:15" s="8" customFormat="1" ht="33" customHeight="1">
      <c r="A3" s="184" t="s">
        <v>0</v>
      </c>
      <c r="B3" s="184" t="s">
        <v>1</v>
      </c>
      <c r="C3" s="184" t="s">
        <v>7</v>
      </c>
      <c r="D3" s="184" t="s">
        <v>99</v>
      </c>
      <c r="E3" s="184" t="s">
        <v>100</v>
      </c>
      <c r="F3" s="184" t="s">
        <v>98</v>
      </c>
      <c r="G3" s="186" t="s">
        <v>2</v>
      </c>
      <c r="H3" s="188" t="s">
        <v>75</v>
      </c>
      <c r="I3" s="184" t="s">
        <v>76</v>
      </c>
      <c r="J3" s="184" t="s">
        <v>80</v>
      </c>
      <c r="K3" s="190" t="s">
        <v>3</v>
      </c>
      <c r="L3" s="190"/>
      <c r="M3" s="190"/>
      <c r="N3" s="190"/>
      <c r="O3" s="184" t="s">
        <v>77</v>
      </c>
    </row>
    <row r="4" spans="1:15" s="8" customFormat="1" ht="71.25" customHeight="1">
      <c r="A4" s="185"/>
      <c r="B4" s="185"/>
      <c r="C4" s="185"/>
      <c r="D4" s="185"/>
      <c r="E4" s="185"/>
      <c r="F4" s="185"/>
      <c r="G4" s="187"/>
      <c r="H4" s="189"/>
      <c r="I4" s="185"/>
      <c r="J4" s="185"/>
      <c r="K4" s="94" t="s">
        <v>4</v>
      </c>
      <c r="L4" s="94" t="s">
        <v>5</v>
      </c>
      <c r="M4" s="94" t="s">
        <v>6</v>
      </c>
      <c r="N4" s="94" t="s">
        <v>181</v>
      </c>
      <c r="O4" s="185"/>
    </row>
    <row r="5" spans="1:15" s="57" customFormat="1" ht="51.75" customHeight="1">
      <c r="A5" s="96" t="s">
        <v>102</v>
      </c>
      <c r="B5" s="200" t="s">
        <v>114</v>
      </c>
      <c r="C5" s="208" t="s">
        <v>8</v>
      </c>
      <c r="D5" s="22">
        <v>300</v>
      </c>
      <c r="E5" s="9">
        <f>F5/D5</f>
        <v>110</v>
      </c>
      <c r="F5" s="21">
        <v>33000</v>
      </c>
      <c r="G5" s="22">
        <v>300</v>
      </c>
      <c r="H5" s="95">
        <f>D5/3300</f>
        <v>0.09090909090909091</v>
      </c>
      <c r="I5" s="136" t="s">
        <v>78</v>
      </c>
      <c r="J5" s="22" t="s">
        <v>82</v>
      </c>
      <c r="K5" s="10" t="s">
        <v>180</v>
      </c>
      <c r="L5" s="10" t="s">
        <v>180</v>
      </c>
      <c r="M5" s="10" t="s">
        <v>180</v>
      </c>
      <c r="N5" s="10" t="s">
        <v>180</v>
      </c>
      <c r="O5" s="136"/>
    </row>
    <row r="6" spans="1:15" s="57" customFormat="1" ht="51.75" customHeight="1">
      <c r="A6" s="60" t="s">
        <v>9</v>
      </c>
      <c r="B6" s="202"/>
      <c r="C6" s="217"/>
      <c r="D6" s="22">
        <v>1</v>
      </c>
      <c r="E6" s="9">
        <f>F6/D6</f>
        <v>140</v>
      </c>
      <c r="F6" s="21">
        <v>140</v>
      </c>
      <c r="G6" s="9">
        <v>3300</v>
      </c>
      <c r="H6" s="95">
        <f>100/G6</f>
        <v>0.030303030303030304</v>
      </c>
      <c r="I6" s="136" t="s">
        <v>78</v>
      </c>
      <c r="J6" s="22" t="s">
        <v>82</v>
      </c>
      <c r="K6" s="10" t="s">
        <v>11</v>
      </c>
      <c r="L6" s="10" t="s">
        <v>11</v>
      </c>
      <c r="M6" s="10" t="s">
        <v>11</v>
      </c>
      <c r="N6" s="10" t="s">
        <v>11</v>
      </c>
      <c r="O6" s="136" t="s">
        <v>81</v>
      </c>
    </row>
    <row r="7" spans="1:15" s="57" customFormat="1" ht="4.5" customHeight="1">
      <c r="A7" s="61"/>
      <c r="B7" s="27"/>
      <c r="C7" s="148"/>
      <c r="D7" s="77"/>
      <c r="E7" s="77"/>
      <c r="F7" s="77"/>
      <c r="G7" s="28"/>
      <c r="H7" s="28"/>
      <c r="I7" s="140"/>
      <c r="J7" s="28"/>
      <c r="K7" s="29"/>
      <c r="L7" s="29"/>
      <c r="M7" s="29"/>
      <c r="N7" s="29"/>
      <c r="O7" s="140"/>
    </row>
    <row r="8" spans="1:15" s="57" customFormat="1" ht="51.75" customHeight="1">
      <c r="A8" s="96" t="s">
        <v>50</v>
      </c>
      <c r="B8" s="200" t="s">
        <v>10</v>
      </c>
      <c r="C8" s="208" t="s">
        <v>8</v>
      </c>
      <c r="D8" s="22">
        <v>500</v>
      </c>
      <c r="E8" s="9">
        <f>F8/D8</f>
        <v>150</v>
      </c>
      <c r="F8" s="21">
        <v>75000</v>
      </c>
      <c r="G8" s="22">
        <v>500</v>
      </c>
      <c r="H8" s="95">
        <f>D8/3000</f>
        <v>0.16666666666666666</v>
      </c>
      <c r="I8" s="136" t="s">
        <v>78</v>
      </c>
      <c r="J8" s="22" t="s">
        <v>82</v>
      </c>
      <c r="K8" s="10" t="s">
        <v>180</v>
      </c>
      <c r="L8" s="10" t="s">
        <v>180</v>
      </c>
      <c r="M8" s="10" t="s">
        <v>180</v>
      </c>
      <c r="N8" s="10" t="s">
        <v>180</v>
      </c>
      <c r="O8" s="136"/>
    </row>
    <row r="9" spans="1:15" s="57" customFormat="1" ht="51.75" customHeight="1">
      <c r="A9" s="60" t="s">
        <v>9</v>
      </c>
      <c r="B9" s="202"/>
      <c r="C9" s="217"/>
      <c r="D9" s="22">
        <v>1</v>
      </c>
      <c r="E9" s="9">
        <f>F9/D9</f>
        <v>175</v>
      </c>
      <c r="F9" s="21">
        <v>175</v>
      </c>
      <c r="G9" s="22">
        <v>3000</v>
      </c>
      <c r="H9" s="95">
        <f>100/G9</f>
        <v>0.03333333333333333</v>
      </c>
      <c r="I9" s="136" t="s">
        <v>78</v>
      </c>
      <c r="J9" s="22" t="s">
        <v>82</v>
      </c>
      <c r="K9" s="10" t="s">
        <v>11</v>
      </c>
      <c r="L9" s="10" t="s">
        <v>11</v>
      </c>
      <c r="M9" s="10" t="s">
        <v>11</v>
      </c>
      <c r="N9" s="10" t="s">
        <v>11</v>
      </c>
      <c r="O9" s="136" t="s">
        <v>81</v>
      </c>
    </row>
    <row r="10" spans="1:19" ht="20.25" customHeight="1">
      <c r="A10" s="12"/>
      <c r="B10" s="13"/>
      <c r="C10" s="13"/>
      <c r="D10" s="13"/>
      <c r="E10" s="13"/>
      <c r="F10" s="13"/>
      <c r="G10" s="12"/>
      <c r="H10" s="12"/>
      <c r="I10" s="12"/>
      <c r="J10" s="12"/>
      <c r="K10" s="24"/>
      <c r="L10" s="24"/>
      <c r="M10" s="24"/>
      <c r="N10" s="24"/>
      <c r="O10" s="12"/>
      <c r="P10" s="2"/>
      <c r="Q10" s="2"/>
      <c r="R10" s="2"/>
      <c r="S10" s="2"/>
    </row>
    <row r="11" spans="1:19" ht="15">
      <c r="A11" s="32" t="s">
        <v>46</v>
      </c>
      <c r="B11" s="33"/>
      <c r="C11" s="33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Q11" s="2"/>
      <c r="R11" s="7"/>
      <c r="S11" s="2"/>
    </row>
    <row r="12" spans="1:19" ht="15">
      <c r="A12" s="37"/>
      <c r="B12" s="37"/>
      <c r="C12" s="37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Q12" s="2"/>
      <c r="R12" s="7"/>
      <c r="S12" s="2"/>
    </row>
    <row r="13" spans="4:19" ht="15"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Q13" s="2"/>
      <c r="R13" s="2"/>
      <c r="S13" s="2"/>
    </row>
    <row r="14" spans="1:19" ht="60" customHeight="1">
      <c r="A14" s="206" t="s">
        <v>12</v>
      </c>
      <c r="B14" s="206"/>
      <c r="C14" s="81"/>
      <c r="D14" s="218"/>
      <c r="E14" s="218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  <c r="Q14" s="2"/>
      <c r="R14" s="2"/>
      <c r="S14" s="2"/>
    </row>
    <row r="15" spans="1:19" ht="29.25" customHeight="1">
      <c r="A15" s="38" t="s">
        <v>13</v>
      </c>
      <c r="B15" s="39" t="s">
        <v>14</v>
      </c>
      <c r="C15" s="78"/>
      <c r="D15" s="7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19"/>
      <c r="Q15" s="219"/>
      <c r="R15" s="2"/>
      <c r="S15" s="2"/>
    </row>
    <row r="16" spans="1:19" ht="15" customHeight="1">
      <c r="A16" s="40" t="s">
        <v>15</v>
      </c>
      <c r="B16" s="41">
        <v>0.6</v>
      </c>
      <c r="C16" s="4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19"/>
      <c r="Q16" s="219"/>
      <c r="R16" s="2"/>
      <c r="S16" s="2"/>
    </row>
    <row r="17" spans="1:19" ht="15">
      <c r="A17" s="40" t="s">
        <v>16</v>
      </c>
      <c r="B17" s="41">
        <v>0.7</v>
      </c>
      <c r="C17" s="4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9"/>
      <c r="Q17" s="219"/>
      <c r="R17" s="2"/>
      <c r="S17" s="2"/>
    </row>
    <row r="18" spans="1:19" ht="15">
      <c r="A18" s="40" t="s">
        <v>17</v>
      </c>
      <c r="B18" s="41">
        <v>1</v>
      </c>
      <c r="C18" s="4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9"/>
      <c r="Q18" s="219"/>
      <c r="R18" s="2"/>
      <c r="S18" s="2"/>
    </row>
    <row r="19" spans="1:19" ht="15">
      <c r="A19" s="40" t="s">
        <v>18</v>
      </c>
      <c r="B19" s="41">
        <v>1</v>
      </c>
      <c r="C19" s="4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19"/>
      <c r="Q19" s="219"/>
      <c r="R19" s="2"/>
      <c r="S19" s="2"/>
    </row>
    <row r="20" spans="1:19" ht="15">
      <c r="A20" s="40" t="s">
        <v>19</v>
      </c>
      <c r="B20" s="41">
        <v>1</v>
      </c>
      <c r="C20" s="4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19"/>
      <c r="Q20" s="219"/>
      <c r="R20" s="2"/>
      <c r="S20" s="2"/>
    </row>
    <row r="21" spans="1:19" ht="15">
      <c r="A21" s="40" t="s">
        <v>20</v>
      </c>
      <c r="B21" s="41">
        <v>1</v>
      </c>
      <c r="C21" s="4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3"/>
      <c r="R21" s="2"/>
      <c r="S21" s="2"/>
    </row>
    <row r="22" spans="1:19" ht="15">
      <c r="A22" s="40" t="s">
        <v>21</v>
      </c>
      <c r="B22" s="41">
        <v>0.7</v>
      </c>
      <c r="C22" s="4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3"/>
      <c r="R22" s="2"/>
      <c r="S22" s="2"/>
    </row>
    <row r="23" spans="1:19" ht="15">
      <c r="A23" s="40" t="s">
        <v>22</v>
      </c>
      <c r="B23" s="41">
        <v>0.7</v>
      </c>
      <c r="C23" s="4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3"/>
      <c r="R23" s="2"/>
      <c r="S23" s="2"/>
    </row>
    <row r="24" spans="1:19" ht="15">
      <c r="A24" s="40" t="s">
        <v>23</v>
      </c>
      <c r="B24" s="41">
        <v>1.25</v>
      </c>
      <c r="C24" s="4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3"/>
      <c r="R24" s="2"/>
      <c r="S24" s="2"/>
    </row>
    <row r="25" spans="1:19" ht="15">
      <c r="A25" s="40" t="s">
        <v>24</v>
      </c>
      <c r="B25" s="41">
        <v>1.3</v>
      </c>
      <c r="C25" s="4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3"/>
      <c r="R25" s="2"/>
      <c r="S25" s="2"/>
    </row>
    <row r="26" spans="1:19" ht="15">
      <c r="A26" s="40" t="s">
        <v>25</v>
      </c>
      <c r="B26" s="41">
        <v>1.3</v>
      </c>
      <c r="C26" s="4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3"/>
      <c r="R26" s="2"/>
      <c r="S26" s="2"/>
    </row>
    <row r="27" spans="1:19" ht="15">
      <c r="A27" s="40" t="s">
        <v>26</v>
      </c>
      <c r="B27" s="41">
        <v>1.3</v>
      </c>
      <c r="C27" s="4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3"/>
      <c r="R27" s="2"/>
      <c r="S27" s="2"/>
    </row>
    <row r="28" spans="1:19" ht="15">
      <c r="A28" s="44"/>
      <c r="B28" s="45"/>
      <c r="C28" s="45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3"/>
      <c r="R28" s="2"/>
      <c r="S28" s="2"/>
    </row>
    <row r="29" spans="1:19" ht="15">
      <c r="A29" s="46"/>
      <c r="B29" s="47"/>
      <c r="C29" s="47"/>
      <c r="D29" s="2"/>
      <c r="E29" s="3"/>
      <c r="F29" s="5"/>
      <c r="G29" s="5"/>
      <c r="H29" s="5"/>
      <c r="I29" s="5"/>
      <c r="J29" s="5"/>
      <c r="K29" s="5"/>
      <c r="L29" s="5"/>
      <c r="M29" s="5"/>
      <c r="N29" s="5"/>
      <c r="O29" s="5"/>
      <c r="P29" s="2"/>
      <c r="Q29" s="2"/>
      <c r="R29" s="2"/>
      <c r="S29" s="2"/>
    </row>
    <row r="30" spans="1:19" ht="15">
      <c r="A30" s="48" t="s">
        <v>47</v>
      </c>
      <c r="B30" s="37"/>
      <c r="C30" s="37"/>
      <c r="D30" s="218"/>
      <c r="E30" s="218"/>
      <c r="F30" s="5"/>
      <c r="G30" s="5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  <c r="S30" s="2"/>
    </row>
    <row r="31" spans="1:19" ht="15">
      <c r="A31" s="197" t="s">
        <v>178</v>
      </c>
      <c r="B31" s="198"/>
      <c r="C31" s="199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</row>
    <row r="32" spans="1:19" ht="33" customHeight="1">
      <c r="A32" s="195" t="s">
        <v>27</v>
      </c>
      <c r="B32" s="196"/>
      <c r="C32" s="117">
        <v>0.3</v>
      </c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</row>
    <row r="33" spans="1:19" ht="15">
      <c r="A33" s="197" t="s">
        <v>28</v>
      </c>
      <c r="B33" s="198"/>
      <c r="C33" s="199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</row>
    <row r="34" spans="1:19" ht="15">
      <c r="A34" s="193" t="s">
        <v>29</v>
      </c>
      <c r="B34" s="194"/>
      <c r="C34" s="116" t="s">
        <v>176</v>
      </c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2"/>
      <c r="R34" s="2"/>
      <c r="S34" s="2"/>
    </row>
    <row r="35" spans="1:19" ht="15">
      <c r="A35" s="193" t="s">
        <v>5</v>
      </c>
      <c r="B35" s="194"/>
      <c r="C35" s="116">
        <v>0.1</v>
      </c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2"/>
      <c r="Q35" s="2"/>
      <c r="R35" s="2"/>
      <c r="S35" s="2"/>
    </row>
    <row r="36" spans="1:19" ht="15">
      <c r="A36" s="193" t="s">
        <v>30</v>
      </c>
      <c r="B36" s="194"/>
      <c r="C36" s="116">
        <v>0.1</v>
      </c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2"/>
      <c r="Q36" s="2"/>
      <c r="R36" s="2"/>
      <c r="S36" s="2"/>
    </row>
    <row r="37" spans="1:19" ht="15">
      <c r="A37" s="193" t="s">
        <v>181</v>
      </c>
      <c r="B37" s="194"/>
      <c r="C37" s="116">
        <v>0.05</v>
      </c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2"/>
      <c r="Q37" s="2"/>
      <c r="R37" s="2"/>
      <c r="S37" s="2"/>
    </row>
    <row r="38" spans="4:19" ht="15"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Q38" s="2"/>
      <c r="R38" s="2"/>
      <c r="S38" s="2"/>
    </row>
    <row r="39" spans="4:19" ht="15"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Q39" s="2"/>
      <c r="R39" s="2"/>
      <c r="S39" s="2"/>
    </row>
    <row r="40" spans="1:17" s="88" customFormat="1" ht="15" customHeight="1">
      <c r="A40" s="203" t="s">
        <v>48</v>
      </c>
      <c r="B40" s="204"/>
      <c r="C40" s="204"/>
      <c r="D40" s="204"/>
      <c r="E40" s="204"/>
      <c r="F40" s="204"/>
      <c r="G40" s="205"/>
      <c r="H40" s="53"/>
      <c r="I40" s="53"/>
      <c r="J40" s="53"/>
      <c r="K40" s="53"/>
      <c r="L40" s="53"/>
      <c r="M40" s="53"/>
      <c r="N40" s="53"/>
      <c r="O40" s="53"/>
      <c r="P40" s="53"/>
      <c r="Q40" s="131"/>
    </row>
    <row r="41" spans="1:17" s="88" customFormat="1" ht="15">
      <c r="A41" s="160" t="s">
        <v>31</v>
      </c>
      <c r="B41" s="133"/>
      <c r="C41" s="133"/>
      <c r="D41" s="161"/>
      <c r="E41" s="161"/>
      <c r="F41" s="162"/>
      <c r="G41" s="163"/>
      <c r="H41" s="164"/>
      <c r="I41" s="164"/>
      <c r="J41" s="164"/>
      <c r="K41" s="164"/>
      <c r="L41" s="164"/>
      <c r="M41" s="164"/>
      <c r="N41" s="164"/>
      <c r="O41" s="164"/>
      <c r="P41" s="164"/>
      <c r="Q41" s="53"/>
    </row>
    <row r="42" spans="4:19" ht="15"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Q42" s="2"/>
      <c r="R42" s="2"/>
      <c r="S42" s="2"/>
    </row>
    <row r="43" spans="4:19" ht="15"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Q43" s="2"/>
      <c r="R43" s="2"/>
      <c r="S43" s="2"/>
    </row>
    <row r="44" spans="2:19" ht="15" customHeight="1">
      <c r="B44" s="192" t="s">
        <v>79</v>
      </c>
      <c r="C44" s="192"/>
      <c r="D44" s="192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Q44" s="42"/>
      <c r="R44" s="4"/>
      <c r="S44" s="43"/>
    </row>
    <row r="45" spans="1:19" ht="18" customHeight="1">
      <c r="A45" s="32"/>
      <c r="B45" s="192"/>
      <c r="C45" s="192"/>
      <c r="D45" s="192"/>
      <c r="P45" s="3"/>
      <c r="Q45" s="42"/>
      <c r="R45" s="4"/>
      <c r="S45" s="43"/>
    </row>
    <row r="46" spans="1:19" ht="23.25" customHeight="1">
      <c r="A46" s="32"/>
      <c r="B46" s="192"/>
      <c r="C46" s="192"/>
      <c r="D46" s="192"/>
      <c r="P46" s="3"/>
      <c r="Q46" s="42"/>
      <c r="R46" s="4"/>
      <c r="S46" s="43"/>
    </row>
    <row r="47" spans="1:19" ht="15">
      <c r="A47" s="32"/>
      <c r="B47" s="192"/>
      <c r="C47" s="192"/>
      <c r="D47" s="192"/>
      <c r="P47" s="3"/>
      <c r="Q47" s="42"/>
      <c r="R47" s="4"/>
      <c r="S47" s="43"/>
    </row>
    <row r="48" spans="4:19" ht="15"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Q48" s="42"/>
      <c r="R48" s="4"/>
      <c r="S48" s="43"/>
    </row>
    <row r="49" spans="4:15" ht="15">
      <c r="D49" s="2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4:15" ht="15">
      <c r="D50" s="2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4:15" ht="15">
      <c r="D51" s="2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4:15" ht="15">
      <c r="D52" s="2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4:15" ht="15">
      <c r="D53" s="2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9" s="7" customFormat="1" ht="15">
      <c r="A54" s="16"/>
      <c r="D54" s="18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5"/>
      <c r="Q54" s="35"/>
      <c r="R54" s="36"/>
      <c r="S54" s="36"/>
    </row>
    <row r="55" spans="1:19" s="7" customFormat="1" ht="15">
      <c r="A55" s="16"/>
      <c r="D55" s="1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5"/>
      <c r="Q55" s="35"/>
      <c r="R55" s="36"/>
      <c r="S55" s="36"/>
    </row>
    <row r="56" spans="1:19" s="7" customFormat="1" ht="15">
      <c r="A56" s="16"/>
      <c r="D56" s="18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5"/>
      <c r="Q56" s="35"/>
      <c r="R56" s="36"/>
      <c r="S56" s="36"/>
    </row>
    <row r="57" spans="1:19" s="7" customFormat="1" ht="15">
      <c r="A57" s="16"/>
      <c r="D57" s="18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5"/>
      <c r="Q57" s="35"/>
      <c r="R57" s="36"/>
      <c r="S57" s="36"/>
    </row>
    <row r="58" spans="1:19" s="7" customFormat="1" ht="15">
      <c r="A58" s="16"/>
      <c r="D58" s="18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5"/>
      <c r="Q58" s="35"/>
      <c r="R58" s="36"/>
      <c r="S58" s="36"/>
    </row>
    <row r="59" spans="1:19" s="7" customFormat="1" ht="15">
      <c r="A59" s="16"/>
      <c r="D59" s="18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5"/>
      <c r="Q59" s="35"/>
      <c r="R59" s="36"/>
      <c r="S59" s="36"/>
    </row>
    <row r="60" spans="1:19" s="7" customFormat="1" ht="15">
      <c r="A60" s="16"/>
      <c r="D60" s="18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5"/>
      <c r="Q60" s="35"/>
      <c r="R60" s="36"/>
      <c r="S60" s="36"/>
    </row>
    <row r="61" spans="1:19" s="7" customFormat="1" ht="15">
      <c r="A61" s="16"/>
      <c r="D61" s="18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5"/>
      <c r="Q61" s="35"/>
      <c r="R61" s="36"/>
      <c r="S61" s="36"/>
    </row>
    <row r="62" spans="1:19" s="7" customFormat="1" ht="15">
      <c r="A62" s="16"/>
      <c r="D62" s="18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5"/>
      <c r="Q62" s="35"/>
      <c r="R62" s="36"/>
      <c r="S62" s="36"/>
    </row>
    <row r="63" spans="1:19" s="7" customFormat="1" ht="15">
      <c r="A63" s="16"/>
      <c r="D63" s="1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5"/>
      <c r="Q63" s="35"/>
      <c r="R63" s="36"/>
      <c r="S63" s="36"/>
    </row>
    <row r="64" spans="1:19" s="7" customFormat="1" ht="15">
      <c r="A64" s="16"/>
      <c r="D64" s="18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5"/>
      <c r="Q64" s="35"/>
      <c r="R64" s="36"/>
      <c r="S64" s="36"/>
    </row>
    <row r="65" spans="1:19" s="7" customFormat="1" ht="15">
      <c r="A65" s="16"/>
      <c r="D65" s="18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5"/>
      <c r="Q65" s="35"/>
      <c r="R65" s="36"/>
      <c r="S65" s="36"/>
    </row>
    <row r="66" spans="1:19" s="7" customFormat="1" ht="15">
      <c r="A66" s="16"/>
      <c r="D66" s="18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5"/>
      <c r="Q66" s="35"/>
      <c r="R66" s="36"/>
      <c r="S66" s="36"/>
    </row>
    <row r="67" spans="1:19" s="7" customFormat="1" ht="15">
      <c r="A67" s="16"/>
      <c r="D67" s="18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5"/>
      <c r="Q67" s="35"/>
      <c r="R67" s="36"/>
      <c r="S67" s="36"/>
    </row>
    <row r="68" spans="1:19" s="7" customFormat="1" ht="15">
      <c r="A68" s="16"/>
      <c r="D68" s="18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5"/>
      <c r="Q68" s="35"/>
      <c r="R68" s="36"/>
      <c r="S68" s="36"/>
    </row>
    <row r="69" spans="1:19" s="7" customFormat="1" ht="15">
      <c r="A69" s="16"/>
      <c r="D69" s="18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5"/>
      <c r="Q69" s="35"/>
      <c r="R69" s="36"/>
      <c r="S69" s="36"/>
    </row>
    <row r="70" spans="1:19" s="7" customFormat="1" ht="15">
      <c r="A70" s="16"/>
      <c r="D70" s="18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5"/>
      <c r="Q70" s="35"/>
      <c r="R70" s="36"/>
      <c r="S70" s="36"/>
    </row>
    <row r="71" spans="1:19" s="7" customFormat="1" ht="15">
      <c r="A71" s="16"/>
      <c r="D71" s="18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5"/>
      <c r="Q71" s="35"/>
      <c r="R71" s="36"/>
      <c r="S71" s="36"/>
    </row>
    <row r="72" spans="1:19" s="7" customFormat="1" ht="15">
      <c r="A72" s="16"/>
      <c r="D72" s="18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5"/>
      <c r="Q72" s="35"/>
      <c r="R72" s="36"/>
      <c r="S72" s="36"/>
    </row>
    <row r="73" spans="1:19" s="7" customFormat="1" ht="15">
      <c r="A73" s="16"/>
      <c r="D73" s="18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5"/>
      <c r="Q73" s="35"/>
      <c r="R73" s="36"/>
      <c r="S73" s="36"/>
    </row>
    <row r="74" spans="1:19" s="7" customFormat="1" ht="15">
      <c r="A74" s="16"/>
      <c r="D74" s="18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5"/>
      <c r="Q74" s="35"/>
      <c r="R74" s="36"/>
      <c r="S74" s="36"/>
    </row>
    <row r="75" spans="1:19" s="7" customFormat="1" ht="15">
      <c r="A75" s="16"/>
      <c r="D75" s="18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5"/>
      <c r="Q75" s="35"/>
      <c r="R75" s="36"/>
      <c r="S75" s="36"/>
    </row>
    <row r="76" spans="1:19" s="7" customFormat="1" ht="15">
      <c r="A76" s="16"/>
      <c r="D76" s="18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5"/>
      <c r="Q76" s="35"/>
      <c r="R76" s="36"/>
      <c r="S76" s="36"/>
    </row>
    <row r="77" spans="1:19" s="7" customFormat="1" ht="15">
      <c r="A77" s="16"/>
      <c r="D77" s="18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5"/>
      <c r="Q77" s="35"/>
      <c r="R77" s="36"/>
      <c r="S77" s="36"/>
    </row>
    <row r="78" spans="1:19" s="7" customFormat="1" ht="15">
      <c r="A78" s="16"/>
      <c r="D78" s="18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5"/>
      <c r="Q78" s="35"/>
      <c r="R78" s="36"/>
      <c r="S78" s="36"/>
    </row>
    <row r="79" spans="1:19" s="7" customFormat="1" ht="15">
      <c r="A79" s="16"/>
      <c r="D79" s="18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5"/>
      <c r="Q79" s="35"/>
      <c r="R79" s="36"/>
      <c r="S79" s="36"/>
    </row>
    <row r="80" spans="1:19" s="7" customFormat="1" ht="15">
      <c r="A80" s="16"/>
      <c r="D80" s="18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5"/>
      <c r="Q80" s="35"/>
      <c r="R80" s="36"/>
      <c r="S80" s="36"/>
    </row>
    <row r="81" spans="1:19" s="7" customFormat="1" ht="15">
      <c r="A81" s="16"/>
      <c r="D81" s="18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5"/>
      <c r="Q81" s="35"/>
      <c r="R81" s="36"/>
      <c r="S81" s="36"/>
    </row>
    <row r="82" spans="1:19" s="7" customFormat="1" ht="15">
      <c r="A82" s="16"/>
      <c r="D82" s="18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5"/>
      <c r="Q82" s="35"/>
      <c r="R82" s="36"/>
      <c r="S82" s="36"/>
    </row>
    <row r="83" spans="1:19" s="7" customFormat="1" ht="15">
      <c r="A83" s="16"/>
      <c r="D83" s="18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5"/>
      <c r="Q83" s="35"/>
      <c r="R83" s="36"/>
      <c r="S83" s="36"/>
    </row>
    <row r="84" spans="1:19" s="7" customFormat="1" ht="15">
      <c r="A84" s="16"/>
      <c r="D84" s="18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5"/>
      <c r="Q84" s="35"/>
      <c r="R84" s="36"/>
      <c r="S84" s="36"/>
    </row>
    <row r="85" spans="1:19" s="7" customFormat="1" ht="15">
      <c r="A85" s="16"/>
      <c r="D85" s="18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5"/>
      <c r="Q85" s="35"/>
      <c r="R85" s="36"/>
      <c r="S85" s="36"/>
    </row>
    <row r="86" spans="1:19" s="7" customFormat="1" ht="15">
      <c r="A86" s="16"/>
      <c r="D86" s="18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5"/>
      <c r="Q86" s="35"/>
      <c r="R86" s="36"/>
      <c r="S86" s="36"/>
    </row>
    <row r="87" spans="1:19" s="7" customFormat="1" ht="15">
      <c r="A87" s="16"/>
      <c r="D87" s="18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5"/>
      <c r="Q87" s="35"/>
      <c r="R87" s="36"/>
      <c r="S87" s="36"/>
    </row>
    <row r="88" spans="1:19" s="7" customFormat="1" ht="15">
      <c r="A88" s="16"/>
      <c r="D88" s="18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5"/>
      <c r="Q88" s="35"/>
      <c r="R88" s="36"/>
      <c r="S88" s="36"/>
    </row>
    <row r="89" spans="1:19" s="7" customFormat="1" ht="15">
      <c r="A89" s="16"/>
      <c r="D89" s="18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5"/>
      <c r="Q89" s="35"/>
      <c r="R89" s="36"/>
      <c r="S89" s="36"/>
    </row>
    <row r="90" spans="1:19" s="7" customFormat="1" ht="15">
      <c r="A90" s="16"/>
      <c r="D90" s="18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5"/>
      <c r="Q90" s="35"/>
      <c r="R90" s="36"/>
      <c r="S90" s="36"/>
    </row>
    <row r="91" spans="1:19" s="7" customFormat="1" ht="15">
      <c r="A91" s="16"/>
      <c r="D91" s="18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5"/>
      <c r="Q91" s="35"/>
      <c r="R91" s="36"/>
      <c r="S91" s="36"/>
    </row>
    <row r="92" spans="1:19" s="7" customFormat="1" ht="15">
      <c r="A92" s="16"/>
      <c r="D92" s="18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5"/>
      <c r="Q92" s="35"/>
      <c r="R92" s="36"/>
      <c r="S92" s="36"/>
    </row>
    <row r="93" spans="1:19" s="7" customFormat="1" ht="15">
      <c r="A93" s="16"/>
      <c r="D93" s="18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5"/>
      <c r="Q93" s="35"/>
      <c r="R93" s="36"/>
      <c r="S93" s="36"/>
    </row>
    <row r="94" spans="1:19" s="7" customFormat="1" ht="15">
      <c r="A94" s="16"/>
      <c r="D94" s="1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5"/>
      <c r="Q94" s="35"/>
      <c r="R94" s="36"/>
      <c r="S94" s="36"/>
    </row>
    <row r="95" spans="1:19" s="7" customFormat="1" ht="15">
      <c r="A95" s="16"/>
      <c r="D95" s="1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5"/>
      <c r="Q95" s="35"/>
      <c r="R95" s="36"/>
      <c r="S95" s="36"/>
    </row>
    <row r="96" spans="1:19" s="7" customFormat="1" ht="15">
      <c r="A96" s="16"/>
      <c r="D96" s="1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5"/>
      <c r="Q96" s="35"/>
      <c r="R96" s="36"/>
      <c r="S96" s="36"/>
    </row>
    <row r="97" spans="1:19" s="7" customFormat="1" ht="15">
      <c r="A97" s="16"/>
      <c r="D97" s="1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5"/>
      <c r="Q97" s="35"/>
      <c r="R97" s="36"/>
      <c r="S97" s="36"/>
    </row>
    <row r="98" spans="1:19" s="7" customFormat="1" ht="15">
      <c r="A98" s="16"/>
      <c r="D98" s="1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5"/>
      <c r="Q98" s="35"/>
      <c r="R98" s="36"/>
      <c r="S98" s="36"/>
    </row>
    <row r="99" spans="1:19" s="7" customFormat="1" ht="15">
      <c r="A99" s="16"/>
      <c r="D99" s="1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5"/>
      <c r="Q99" s="35"/>
      <c r="R99" s="36"/>
      <c r="S99" s="36"/>
    </row>
    <row r="100" spans="1:19" s="7" customFormat="1" ht="15">
      <c r="A100" s="16"/>
      <c r="D100" s="1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5"/>
      <c r="Q100" s="35"/>
      <c r="R100" s="36"/>
      <c r="S100" s="36"/>
    </row>
    <row r="101" spans="1:19" s="7" customFormat="1" ht="15">
      <c r="A101" s="16"/>
      <c r="D101" s="1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5"/>
      <c r="Q101" s="35"/>
      <c r="R101" s="36"/>
      <c r="S101" s="36"/>
    </row>
    <row r="102" spans="1:19" s="7" customFormat="1" ht="15">
      <c r="A102" s="16"/>
      <c r="D102" s="1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5"/>
      <c r="Q102" s="35"/>
      <c r="R102" s="36"/>
      <c r="S102" s="36"/>
    </row>
    <row r="103" spans="1:19" s="7" customFormat="1" ht="15">
      <c r="A103" s="16"/>
      <c r="D103" s="1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5"/>
      <c r="Q103" s="35"/>
      <c r="R103" s="36"/>
      <c r="S103" s="36"/>
    </row>
    <row r="104" spans="1:19" s="7" customFormat="1" ht="15">
      <c r="A104" s="16"/>
      <c r="D104" s="1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5"/>
      <c r="Q104" s="35"/>
      <c r="R104" s="36"/>
      <c r="S104" s="36"/>
    </row>
    <row r="105" spans="1:19" s="7" customFormat="1" ht="15">
      <c r="A105" s="16"/>
      <c r="D105" s="1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5"/>
      <c r="Q105" s="35"/>
      <c r="R105" s="36"/>
      <c r="S105" s="36"/>
    </row>
    <row r="106" spans="1:19" s="7" customFormat="1" ht="15">
      <c r="A106" s="16"/>
      <c r="D106" s="1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5"/>
      <c r="Q106" s="35"/>
      <c r="R106" s="36"/>
      <c r="S106" s="36"/>
    </row>
    <row r="107" spans="1:19" s="7" customFormat="1" ht="15">
      <c r="A107" s="16"/>
      <c r="D107" s="1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5"/>
      <c r="Q107" s="35"/>
      <c r="R107" s="36"/>
      <c r="S107" s="36"/>
    </row>
    <row r="108" spans="1:19" s="7" customFormat="1" ht="15">
      <c r="A108" s="16"/>
      <c r="D108" s="1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5"/>
      <c r="Q108" s="35"/>
      <c r="R108" s="36"/>
      <c r="S108" s="36"/>
    </row>
    <row r="109" spans="1:19" s="7" customFormat="1" ht="15">
      <c r="A109" s="16"/>
      <c r="D109" s="1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5"/>
      <c r="Q109" s="35"/>
      <c r="R109" s="36"/>
      <c r="S109" s="36"/>
    </row>
    <row r="110" spans="1:19" s="7" customFormat="1" ht="15">
      <c r="A110" s="16"/>
      <c r="D110" s="1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5"/>
      <c r="Q110" s="35"/>
      <c r="R110" s="36"/>
      <c r="S110" s="36"/>
    </row>
    <row r="111" spans="1:19" s="7" customFormat="1" ht="15">
      <c r="A111" s="16"/>
      <c r="D111" s="1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5"/>
      <c r="Q111" s="35"/>
      <c r="R111" s="36"/>
      <c r="S111" s="36"/>
    </row>
    <row r="112" spans="1:19" s="7" customFormat="1" ht="15">
      <c r="A112" s="16"/>
      <c r="D112" s="1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5"/>
      <c r="Q112" s="35"/>
      <c r="R112" s="36"/>
      <c r="S112" s="36"/>
    </row>
    <row r="113" spans="1:19" s="7" customFormat="1" ht="15">
      <c r="A113" s="16"/>
      <c r="D113" s="1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5"/>
      <c r="Q113" s="35"/>
      <c r="R113" s="36"/>
      <c r="S113" s="36"/>
    </row>
    <row r="114" spans="1:19" s="7" customFormat="1" ht="15">
      <c r="A114" s="16"/>
      <c r="D114" s="1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5"/>
      <c r="Q114" s="35"/>
      <c r="R114" s="36"/>
      <c r="S114" s="36"/>
    </row>
    <row r="115" spans="1:19" s="7" customFormat="1" ht="15">
      <c r="A115" s="16"/>
      <c r="D115" s="1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5"/>
      <c r="Q115" s="35"/>
      <c r="R115" s="36"/>
      <c r="S115" s="36"/>
    </row>
    <row r="116" spans="1:19" s="7" customFormat="1" ht="15">
      <c r="A116" s="16"/>
      <c r="D116" s="1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5"/>
      <c r="Q116" s="35"/>
      <c r="R116" s="36"/>
      <c r="S116" s="36"/>
    </row>
    <row r="117" spans="1:19" s="7" customFormat="1" ht="15">
      <c r="A117" s="16"/>
      <c r="D117" s="1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5"/>
      <c r="Q117" s="35"/>
      <c r="R117" s="36"/>
      <c r="S117" s="36"/>
    </row>
    <row r="118" spans="1:19" s="7" customFormat="1" ht="15">
      <c r="A118" s="16"/>
      <c r="D118" s="1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5"/>
      <c r="Q118" s="35"/>
      <c r="R118" s="36"/>
      <c r="S118" s="36"/>
    </row>
    <row r="119" spans="1:19" s="7" customFormat="1" ht="15">
      <c r="A119" s="16"/>
      <c r="D119" s="1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5"/>
      <c r="Q119" s="35"/>
      <c r="R119" s="36"/>
      <c r="S119" s="36"/>
    </row>
    <row r="120" spans="1:19" s="7" customFormat="1" ht="15">
      <c r="A120" s="16"/>
      <c r="D120" s="1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5"/>
      <c r="Q120" s="35"/>
      <c r="R120" s="36"/>
      <c r="S120" s="36"/>
    </row>
    <row r="121" spans="1:19" s="7" customFormat="1" ht="15">
      <c r="A121" s="16"/>
      <c r="D121" s="1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5"/>
      <c r="Q121" s="35"/>
      <c r="R121" s="36"/>
      <c r="S121" s="36"/>
    </row>
    <row r="122" spans="1:19" s="7" customFormat="1" ht="15">
      <c r="A122" s="16"/>
      <c r="D122" s="1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5"/>
      <c r="Q122" s="35"/>
      <c r="R122" s="36"/>
      <c r="S122" s="36"/>
    </row>
    <row r="123" spans="1:19" s="7" customFormat="1" ht="15">
      <c r="A123" s="16"/>
      <c r="D123" s="1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5"/>
      <c r="Q123" s="35"/>
      <c r="R123" s="36"/>
      <c r="S123" s="36"/>
    </row>
    <row r="124" spans="1:19" s="7" customFormat="1" ht="15">
      <c r="A124" s="16"/>
      <c r="D124" s="1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5"/>
      <c r="Q124" s="35"/>
      <c r="R124" s="36"/>
      <c r="S124" s="36"/>
    </row>
    <row r="125" spans="1:19" s="7" customFormat="1" ht="15">
      <c r="A125" s="16"/>
      <c r="D125" s="1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5"/>
      <c r="Q125" s="35"/>
      <c r="R125" s="36"/>
      <c r="S125" s="36"/>
    </row>
    <row r="126" spans="1:19" s="7" customFormat="1" ht="15">
      <c r="A126" s="16"/>
      <c r="D126" s="1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5"/>
      <c r="Q126" s="35"/>
      <c r="R126" s="36"/>
      <c r="S126" s="36"/>
    </row>
    <row r="127" spans="1:19" s="7" customFormat="1" ht="15">
      <c r="A127" s="16"/>
      <c r="D127" s="1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5"/>
      <c r="Q127" s="35"/>
      <c r="R127" s="36"/>
      <c r="S127" s="36"/>
    </row>
    <row r="128" spans="1:19" s="7" customFormat="1" ht="15">
      <c r="A128" s="16"/>
      <c r="D128" s="1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5"/>
      <c r="Q128" s="35"/>
      <c r="R128" s="36"/>
      <c r="S128" s="36"/>
    </row>
    <row r="129" spans="1:19" s="7" customFormat="1" ht="15">
      <c r="A129" s="16"/>
      <c r="D129" s="1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5"/>
      <c r="Q129" s="35"/>
      <c r="R129" s="36"/>
      <c r="S129" s="36"/>
    </row>
    <row r="130" spans="1:19" s="7" customFormat="1" ht="15">
      <c r="A130" s="16"/>
      <c r="D130" s="1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5"/>
      <c r="Q130" s="35"/>
      <c r="R130" s="36"/>
      <c r="S130" s="36"/>
    </row>
    <row r="131" spans="1:19" s="7" customFormat="1" ht="15">
      <c r="A131" s="16"/>
      <c r="D131" s="1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5"/>
      <c r="Q131" s="35"/>
      <c r="R131" s="36"/>
      <c r="S131" s="36"/>
    </row>
    <row r="132" spans="1:19" s="7" customFormat="1" ht="15">
      <c r="A132" s="16"/>
      <c r="D132" s="1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5"/>
      <c r="Q132" s="35"/>
      <c r="R132" s="36"/>
      <c r="S132" s="36"/>
    </row>
    <row r="133" spans="1:19" s="7" customFormat="1" ht="15">
      <c r="A133" s="16"/>
      <c r="D133" s="1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5"/>
      <c r="Q133" s="35"/>
      <c r="R133" s="36"/>
      <c r="S133" s="36"/>
    </row>
    <row r="134" spans="1:19" s="7" customFormat="1" ht="15">
      <c r="A134" s="16"/>
      <c r="D134" s="1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5"/>
      <c r="Q134" s="35"/>
      <c r="R134" s="36"/>
      <c r="S134" s="36"/>
    </row>
    <row r="135" spans="1:19" s="7" customFormat="1" ht="15">
      <c r="A135" s="16"/>
      <c r="D135" s="1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5"/>
      <c r="Q135" s="35"/>
      <c r="R135" s="36"/>
      <c r="S135" s="36"/>
    </row>
    <row r="136" spans="1:19" s="7" customFormat="1" ht="15">
      <c r="A136" s="16"/>
      <c r="D136" s="1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5"/>
      <c r="Q136" s="35"/>
      <c r="R136" s="36"/>
      <c r="S136" s="36"/>
    </row>
    <row r="137" spans="1:19" s="7" customFormat="1" ht="15">
      <c r="A137" s="16"/>
      <c r="D137" s="1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5"/>
      <c r="Q137" s="35"/>
      <c r="R137" s="36"/>
      <c r="S137" s="36"/>
    </row>
    <row r="138" spans="1:19" s="7" customFormat="1" ht="15">
      <c r="A138" s="16"/>
      <c r="D138" s="1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5"/>
      <c r="Q138" s="35"/>
      <c r="R138" s="36"/>
      <c r="S138" s="36"/>
    </row>
    <row r="139" spans="1:19" s="7" customFormat="1" ht="15">
      <c r="A139" s="16"/>
      <c r="D139" s="1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5"/>
      <c r="Q139" s="35"/>
      <c r="R139" s="36"/>
      <c r="S139" s="36"/>
    </row>
    <row r="140" spans="1:19" s="7" customFormat="1" ht="15">
      <c r="A140" s="16"/>
      <c r="D140" s="1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5"/>
      <c r="Q140" s="35"/>
      <c r="R140" s="36"/>
      <c r="S140" s="36"/>
    </row>
    <row r="141" spans="1:19" s="7" customFormat="1" ht="15">
      <c r="A141" s="16"/>
      <c r="D141" s="1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5"/>
      <c r="Q141" s="35"/>
      <c r="R141" s="36"/>
      <c r="S141" s="36"/>
    </row>
    <row r="142" spans="1:19" s="7" customFormat="1" ht="15">
      <c r="A142" s="16"/>
      <c r="D142" s="1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5"/>
      <c r="Q142" s="35"/>
      <c r="R142" s="36"/>
      <c r="S142" s="36"/>
    </row>
    <row r="143" spans="1:19" s="7" customFormat="1" ht="15">
      <c r="A143" s="16"/>
      <c r="D143" s="1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5"/>
      <c r="Q143" s="35"/>
      <c r="R143" s="36"/>
      <c r="S143" s="36"/>
    </row>
    <row r="144" spans="1:19" s="7" customFormat="1" ht="15">
      <c r="A144" s="16"/>
      <c r="D144" s="1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5"/>
      <c r="Q144" s="35"/>
      <c r="R144" s="36"/>
      <c r="S144" s="36"/>
    </row>
    <row r="145" spans="1:19" s="7" customFormat="1" ht="15">
      <c r="A145" s="16"/>
      <c r="D145" s="1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5"/>
      <c r="Q145" s="35"/>
      <c r="R145" s="36"/>
      <c r="S145" s="36"/>
    </row>
    <row r="146" spans="1:19" s="7" customFormat="1" ht="15">
      <c r="A146" s="16"/>
      <c r="D146" s="1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5"/>
      <c r="Q146" s="35"/>
      <c r="R146" s="36"/>
      <c r="S146" s="36"/>
    </row>
    <row r="147" spans="1:19" s="7" customFormat="1" ht="15">
      <c r="A147" s="16"/>
      <c r="D147" s="1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5"/>
      <c r="Q147" s="35"/>
      <c r="R147" s="36"/>
      <c r="S147" s="36"/>
    </row>
    <row r="148" spans="1:19" s="7" customFormat="1" ht="15">
      <c r="A148" s="16"/>
      <c r="D148" s="1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5"/>
      <c r="Q148" s="35"/>
      <c r="R148" s="36"/>
      <c r="S148" s="36"/>
    </row>
    <row r="149" spans="1:19" s="7" customFormat="1" ht="15">
      <c r="A149" s="16"/>
      <c r="D149" s="1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5"/>
      <c r="Q149" s="35"/>
      <c r="R149" s="36"/>
      <c r="S149" s="36"/>
    </row>
    <row r="150" spans="1:19" s="7" customFormat="1" ht="15">
      <c r="A150" s="16"/>
      <c r="D150" s="1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5"/>
      <c r="Q150" s="35"/>
      <c r="R150" s="36"/>
      <c r="S150" s="36"/>
    </row>
    <row r="151" spans="1:19" s="7" customFormat="1" ht="15">
      <c r="A151" s="16"/>
      <c r="D151" s="1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5"/>
      <c r="Q151" s="35"/>
      <c r="R151" s="36"/>
      <c r="S151" s="36"/>
    </row>
    <row r="152" spans="1:19" s="7" customFormat="1" ht="15">
      <c r="A152" s="16"/>
      <c r="D152" s="1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5"/>
      <c r="Q152" s="35"/>
      <c r="R152" s="36"/>
      <c r="S152" s="36"/>
    </row>
    <row r="153" spans="1:19" s="7" customFormat="1" ht="15">
      <c r="A153" s="16"/>
      <c r="D153" s="1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5"/>
      <c r="Q153" s="35"/>
      <c r="R153" s="36"/>
      <c r="S153" s="36"/>
    </row>
    <row r="154" spans="1:19" s="7" customFormat="1" ht="15">
      <c r="A154" s="16"/>
      <c r="D154" s="1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5"/>
      <c r="Q154" s="35"/>
      <c r="R154" s="36"/>
      <c r="S154" s="36"/>
    </row>
    <row r="155" spans="1:19" s="7" customFormat="1" ht="15">
      <c r="A155" s="16"/>
      <c r="D155" s="1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5"/>
      <c r="Q155" s="35"/>
      <c r="R155" s="36"/>
      <c r="S155" s="36"/>
    </row>
    <row r="156" spans="1:19" s="7" customFormat="1" ht="15">
      <c r="A156" s="16"/>
      <c r="D156" s="1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5"/>
      <c r="Q156" s="35"/>
      <c r="R156" s="36"/>
      <c r="S156" s="36"/>
    </row>
    <row r="157" spans="1:19" s="7" customFormat="1" ht="15">
      <c r="A157" s="16"/>
      <c r="D157" s="1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5"/>
      <c r="Q157" s="35"/>
      <c r="R157" s="36"/>
      <c r="S157" s="36"/>
    </row>
    <row r="158" spans="1:19" s="7" customFormat="1" ht="15">
      <c r="A158" s="16"/>
      <c r="D158" s="1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5"/>
      <c r="Q158" s="35"/>
      <c r="R158" s="36"/>
      <c r="S158" s="36"/>
    </row>
    <row r="159" spans="1:19" s="7" customFormat="1" ht="15">
      <c r="A159" s="16"/>
      <c r="D159" s="1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5"/>
      <c r="Q159" s="35"/>
      <c r="R159" s="36"/>
      <c r="S159" s="36"/>
    </row>
    <row r="160" spans="1:19" s="7" customFormat="1" ht="15">
      <c r="A160" s="16"/>
      <c r="D160" s="1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5"/>
      <c r="Q160" s="35"/>
      <c r="R160" s="36"/>
      <c r="S160" s="36"/>
    </row>
    <row r="161" spans="1:19" s="7" customFormat="1" ht="15">
      <c r="A161" s="16"/>
      <c r="D161" s="1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5"/>
      <c r="Q161" s="35"/>
      <c r="R161" s="36"/>
      <c r="S161" s="36"/>
    </row>
    <row r="162" spans="1:19" s="7" customFormat="1" ht="15">
      <c r="A162" s="16"/>
      <c r="D162" s="1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5"/>
      <c r="Q162" s="35"/>
      <c r="R162" s="36"/>
      <c r="S162" s="36"/>
    </row>
    <row r="163" spans="1:19" s="7" customFormat="1" ht="15">
      <c r="A163" s="16"/>
      <c r="D163" s="1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5"/>
      <c r="Q163" s="35"/>
      <c r="R163" s="36"/>
      <c r="S163" s="36"/>
    </row>
    <row r="164" spans="1:19" s="7" customFormat="1" ht="15">
      <c r="A164" s="16"/>
      <c r="D164" s="1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5"/>
      <c r="Q164" s="35"/>
      <c r="R164" s="36"/>
      <c r="S164" s="36"/>
    </row>
    <row r="165" spans="1:19" s="7" customFormat="1" ht="15">
      <c r="A165" s="16"/>
      <c r="D165" s="1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5"/>
      <c r="Q165" s="35"/>
      <c r="R165" s="36"/>
      <c r="S165" s="36"/>
    </row>
    <row r="166" spans="1:19" s="7" customFormat="1" ht="15">
      <c r="A166" s="16"/>
      <c r="D166" s="1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5"/>
      <c r="Q166" s="35"/>
      <c r="R166" s="36"/>
      <c r="S166" s="36"/>
    </row>
    <row r="167" spans="1:19" s="7" customFormat="1" ht="15">
      <c r="A167" s="16"/>
      <c r="D167" s="1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5"/>
      <c r="Q167" s="35"/>
      <c r="R167" s="36"/>
      <c r="S167" s="36"/>
    </row>
    <row r="168" spans="1:19" s="7" customFormat="1" ht="15">
      <c r="A168" s="16"/>
      <c r="D168" s="1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5"/>
      <c r="Q168" s="35"/>
      <c r="R168" s="36"/>
      <c r="S168" s="36"/>
    </row>
    <row r="169" spans="1:19" s="7" customFormat="1" ht="15">
      <c r="A169" s="16"/>
      <c r="D169" s="1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5"/>
      <c r="Q169" s="35"/>
      <c r="R169" s="36"/>
      <c r="S169" s="36"/>
    </row>
    <row r="170" spans="1:19" s="7" customFormat="1" ht="15">
      <c r="A170" s="16"/>
      <c r="D170" s="1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5"/>
      <c r="Q170" s="35"/>
      <c r="R170" s="36"/>
      <c r="S170" s="36"/>
    </row>
    <row r="171" spans="1:19" s="7" customFormat="1" ht="15">
      <c r="A171" s="16"/>
      <c r="D171" s="1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5"/>
      <c r="Q171" s="35"/>
      <c r="R171" s="36"/>
      <c r="S171" s="36"/>
    </row>
    <row r="172" spans="1:19" s="7" customFormat="1" ht="15">
      <c r="A172" s="16"/>
      <c r="D172" s="1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5"/>
      <c r="Q172" s="35"/>
      <c r="R172" s="36"/>
      <c r="S172" s="36"/>
    </row>
    <row r="173" spans="1:19" s="7" customFormat="1" ht="15">
      <c r="A173" s="16"/>
      <c r="D173" s="1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5"/>
      <c r="Q173" s="35"/>
      <c r="R173" s="36"/>
      <c r="S173" s="36"/>
    </row>
    <row r="174" spans="1:19" s="7" customFormat="1" ht="15">
      <c r="A174" s="16"/>
      <c r="D174" s="1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5"/>
      <c r="Q174" s="35"/>
      <c r="R174" s="36"/>
      <c r="S174" s="36"/>
    </row>
    <row r="175" spans="1:19" s="7" customFormat="1" ht="15">
      <c r="A175" s="16"/>
      <c r="D175" s="1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5"/>
      <c r="Q175" s="35"/>
      <c r="R175" s="36"/>
      <c r="S175" s="36"/>
    </row>
    <row r="176" spans="1:19" s="7" customFormat="1" ht="15">
      <c r="A176" s="16"/>
      <c r="D176" s="1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5"/>
      <c r="Q176" s="35"/>
      <c r="R176" s="36"/>
      <c r="S176" s="36"/>
    </row>
    <row r="177" spans="1:19" s="7" customFormat="1" ht="15">
      <c r="A177" s="16"/>
      <c r="D177" s="1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5"/>
      <c r="Q177" s="35"/>
      <c r="R177" s="36"/>
      <c r="S177" s="36"/>
    </row>
    <row r="178" spans="1:19" s="7" customFormat="1" ht="15">
      <c r="A178" s="16"/>
      <c r="D178" s="1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5"/>
      <c r="Q178" s="35"/>
      <c r="R178" s="36"/>
      <c r="S178" s="36"/>
    </row>
    <row r="179" spans="1:19" s="7" customFormat="1" ht="15">
      <c r="A179" s="16"/>
      <c r="D179" s="1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5"/>
      <c r="Q179" s="35"/>
      <c r="R179" s="36"/>
      <c r="S179" s="36"/>
    </row>
    <row r="180" spans="1:19" s="7" customFormat="1" ht="15">
      <c r="A180" s="16"/>
      <c r="D180" s="1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5"/>
      <c r="Q180" s="35"/>
      <c r="R180" s="36"/>
      <c r="S180" s="36"/>
    </row>
    <row r="181" spans="1:19" s="7" customFormat="1" ht="15">
      <c r="A181" s="16"/>
      <c r="D181" s="1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5"/>
      <c r="Q181" s="35"/>
      <c r="R181" s="36"/>
      <c r="S181" s="36"/>
    </row>
    <row r="182" spans="1:19" s="7" customFormat="1" ht="15">
      <c r="A182" s="16"/>
      <c r="D182" s="1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5"/>
      <c r="Q182" s="35"/>
      <c r="R182" s="36"/>
      <c r="S182" s="36"/>
    </row>
    <row r="183" spans="1:19" s="7" customFormat="1" ht="15">
      <c r="A183" s="16"/>
      <c r="D183" s="1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5"/>
      <c r="Q183" s="35"/>
      <c r="R183" s="36"/>
      <c r="S183" s="36"/>
    </row>
    <row r="184" spans="1:19" s="7" customFormat="1" ht="15">
      <c r="A184" s="16"/>
      <c r="D184" s="1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5"/>
      <c r="Q184" s="35"/>
      <c r="R184" s="36"/>
      <c r="S184" s="36"/>
    </row>
    <row r="185" spans="1:19" s="7" customFormat="1" ht="15">
      <c r="A185" s="16"/>
      <c r="D185" s="1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5"/>
      <c r="Q185" s="35"/>
      <c r="R185" s="36"/>
      <c r="S185" s="36"/>
    </row>
    <row r="186" spans="1:19" s="7" customFormat="1" ht="15">
      <c r="A186" s="16"/>
      <c r="D186" s="1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5"/>
      <c r="Q186" s="35"/>
      <c r="R186" s="36"/>
      <c r="S186" s="36"/>
    </row>
    <row r="187" spans="1:19" s="7" customFormat="1" ht="15">
      <c r="A187" s="16"/>
      <c r="D187" s="1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5"/>
      <c r="Q187" s="35"/>
      <c r="R187" s="36"/>
      <c r="S187" s="36"/>
    </row>
    <row r="188" spans="1:19" s="7" customFormat="1" ht="15">
      <c r="A188" s="16"/>
      <c r="D188" s="1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5"/>
      <c r="Q188" s="35"/>
      <c r="R188" s="36"/>
      <c r="S188" s="36"/>
    </row>
    <row r="189" spans="1:19" s="7" customFormat="1" ht="15">
      <c r="A189" s="16"/>
      <c r="D189" s="1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5"/>
      <c r="Q189" s="35"/>
      <c r="R189" s="36"/>
      <c r="S189" s="36"/>
    </row>
    <row r="190" spans="1:19" s="7" customFormat="1" ht="15">
      <c r="A190" s="16"/>
      <c r="D190" s="1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5"/>
      <c r="Q190" s="35"/>
      <c r="R190" s="36"/>
      <c r="S190" s="36"/>
    </row>
    <row r="191" spans="1:19" s="7" customFormat="1" ht="15">
      <c r="A191" s="16"/>
      <c r="D191" s="1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5"/>
      <c r="Q191" s="35"/>
      <c r="R191" s="36"/>
      <c r="S191" s="36"/>
    </row>
    <row r="192" spans="1:19" s="7" customFormat="1" ht="15">
      <c r="A192" s="16"/>
      <c r="D192" s="1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5"/>
      <c r="Q192" s="35"/>
      <c r="R192" s="36"/>
      <c r="S192" s="36"/>
    </row>
    <row r="193" spans="1:19" s="7" customFormat="1" ht="15">
      <c r="A193" s="16"/>
      <c r="D193" s="1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5"/>
      <c r="Q193" s="35"/>
      <c r="R193" s="36"/>
      <c r="S193" s="36"/>
    </row>
    <row r="194" spans="1:19" s="7" customFormat="1" ht="15">
      <c r="A194" s="16"/>
      <c r="D194" s="1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5"/>
      <c r="Q194" s="35"/>
      <c r="R194" s="36"/>
      <c r="S194" s="36"/>
    </row>
    <row r="195" spans="1:19" s="7" customFormat="1" ht="15">
      <c r="A195" s="16"/>
      <c r="D195" s="1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5"/>
      <c r="Q195" s="35"/>
      <c r="R195" s="36"/>
      <c r="S195" s="36"/>
    </row>
    <row r="196" spans="1:19" s="7" customFormat="1" ht="15">
      <c r="A196" s="16"/>
      <c r="D196" s="1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5"/>
      <c r="Q196" s="35"/>
      <c r="R196" s="36"/>
      <c r="S196" s="36"/>
    </row>
    <row r="197" spans="1:19" s="7" customFormat="1" ht="15">
      <c r="A197" s="16"/>
      <c r="D197" s="1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5"/>
      <c r="Q197" s="35"/>
      <c r="R197" s="36"/>
      <c r="S197" s="36"/>
    </row>
    <row r="198" spans="1:19" s="7" customFormat="1" ht="15">
      <c r="A198" s="16"/>
      <c r="D198" s="1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5"/>
      <c r="Q198" s="35"/>
      <c r="R198" s="36"/>
      <c r="S198" s="36"/>
    </row>
    <row r="199" spans="1:19" s="7" customFormat="1" ht="15">
      <c r="A199" s="16"/>
      <c r="D199" s="1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5"/>
      <c r="Q199" s="35"/>
      <c r="R199" s="36"/>
      <c r="S199" s="36"/>
    </row>
    <row r="200" spans="1:19" s="7" customFormat="1" ht="15">
      <c r="A200" s="16"/>
      <c r="D200" s="1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5"/>
      <c r="Q200" s="35"/>
      <c r="R200" s="36"/>
      <c r="S200" s="36"/>
    </row>
    <row r="201" spans="1:19" s="7" customFormat="1" ht="15">
      <c r="A201" s="16"/>
      <c r="D201" s="1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5"/>
      <c r="Q201" s="35"/>
      <c r="R201" s="36"/>
      <c r="S201" s="36"/>
    </row>
    <row r="202" spans="1:19" s="7" customFormat="1" ht="15">
      <c r="A202" s="16"/>
      <c r="D202" s="1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5"/>
      <c r="Q202" s="35"/>
      <c r="R202" s="36"/>
      <c r="S202" s="36"/>
    </row>
    <row r="203" spans="1:19" s="7" customFormat="1" ht="15">
      <c r="A203" s="16"/>
      <c r="D203" s="1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5"/>
      <c r="Q203" s="35"/>
      <c r="R203" s="36"/>
      <c r="S203" s="36"/>
    </row>
    <row r="204" spans="1:19" s="7" customFormat="1" ht="15">
      <c r="A204" s="16"/>
      <c r="D204" s="1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5"/>
      <c r="Q204" s="35"/>
      <c r="R204" s="36"/>
      <c r="S204" s="36"/>
    </row>
    <row r="205" spans="1:19" s="7" customFormat="1" ht="15">
      <c r="A205" s="16"/>
      <c r="D205" s="1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5"/>
      <c r="Q205" s="35"/>
      <c r="R205" s="36"/>
      <c r="S205" s="36"/>
    </row>
    <row r="206" spans="1:19" s="7" customFormat="1" ht="15">
      <c r="A206" s="16"/>
      <c r="D206" s="1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5"/>
      <c r="Q206" s="35"/>
      <c r="R206" s="36"/>
      <c r="S206" s="36"/>
    </row>
    <row r="207" spans="1:19" s="7" customFormat="1" ht="15">
      <c r="A207" s="16"/>
      <c r="D207" s="1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5"/>
      <c r="Q207" s="35"/>
      <c r="R207" s="36"/>
      <c r="S207" s="36"/>
    </row>
    <row r="208" spans="1:19" s="7" customFormat="1" ht="15">
      <c r="A208" s="16"/>
      <c r="D208" s="1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5"/>
      <c r="Q208" s="35"/>
      <c r="R208" s="36"/>
      <c r="S208" s="36"/>
    </row>
    <row r="209" spans="1:19" s="7" customFormat="1" ht="15">
      <c r="A209" s="16"/>
      <c r="D209" s="1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5"/>
      <c r="Q209" s="35"/>
      <c r="R209" s="36"/>
      <c r="S209" s="36"/>
    </row>
    <row r="210" spans="1:19" s="7" customFormat="1" ht="15">
      <c r="A210" s="16"/>
      <c r="D210" s="1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5"/>
      <c r="Q210" s="35"/>
      <c r="R210" s="36"/>
      <c r="S210" s="36"/>
    </row>
    <row r="211" spans="1:19" s="7" customFormat="1" ht="15">
      <c r="A211" s="16"/>
      <c r="D211" s="1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5"/>
      <c r="Q211" s="35"/>
      <c r="R211" s="36"/>
      <c r="S211" s="36"/>
    </row>
    <row r="212" spans="1:19" s="7" customFormat="1" ht="15">
      <c r="A212" s="16"/>
      <c r="D212" s="1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5"/>
      <c r="Q212" s="35"/>
      <c r="R212" s="36"/>
      <c r="S212" s="36"/>
    </row>
    <row r="213" spans="1:19" s="7" customFormat="1" ht="15">
      <c r="A213" s="16"/>
      <c r="D213" s="1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5"/>
      <c r="Q213" s="35"/>
      <c r="R213" s="36"/>
      <c r="S213" s="36"/>
    </row>
    <row r="214" spans="1:19" s="7" customFormat="1" ht="15">
      <c r="A214" s="16"/>
      <c r="D214" s="1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5"/>
      <c r="Q214" s="35"/>
      <c r="R214" s="36"/>
      <c r="S214" s="36"/>
    </row>
    <row r="215" spans="1:19" s="7" customFormat="1" ht="15">
      <c r="A215" s="16"/>
      <c r="D215" s="1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5"/>
      <c r="Q215" s="35"/>
      <c r="R215" s="36"/>
      <c r="S215" s="36"/>
    </row>
    <row r="216" spans="1:19" s="7" customFormat="1" ht="15">
      <c r="A216" s="16"/>
      <c r="D216" s="1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5"/>
      <c r="Q216" s="35"/>
      <c r="R216" s="36"/>
      <c r="S216" s="36"/>
    </row>
    <row r="217" spans="1:19" s="7" customFormat="1" ht="15">
      <c r="A217" s="16"/>
      <c r="D217" s="1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5"/>
      <c r="Q217" s="35"/>
      <c r="R217" s="36"/>
      <c r="S217" s="36"/>
    </row>
    <row r="218" spans="1:19" s="7" customFormat="1" ht="15">
      <c r="A218" s="16"/>
      <c r="D218" s="1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5"/>
      <c r="Q218" s="35"/>
      <c r="R218" s="36"/>
      <c r="S218" s="36"/>
    </row>
    <row r="219" spans="1:19" s="7" customFormat="1" ht="15">
      <c r="A219" s="16"/>
      <c r="D219" s="1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5"/>
      <c r="Q219" s="35"/>
      <c r="R219" s="36"/>
      <c r="S219" s="36"/>
    </row>
    <row r="220" spans="1:19" s="7" customFormat="1" ht="15">
      <c r="A220" s="16"/>
      <c r="D220" s="1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5"/>
      <c r="Q220" s="35"/>
      <c r="R220" s="36"/>
      <c r="S220" s="36"/>
    </row>
    <row r="221" spans="1:19" s="7" customFormat="1" ht="15">
      <c r="A221" s="16"/>
      <c r="D221" s="1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5"/>
      <c r="Q221" s="35"/>
      <c r="R221" s="36"/>
      <c r="S221" s="36"/>
    </row>
    <row r="222" spans="1:19" s="7" customFormat="1" ht="15">
      <c r="A222" s="16"/>
      <c r="D222" s="1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5"/>
      <c r="Q222" s="35"/>
      <c r="R222" s="36"/>
      <c r="S222" s="36"/>
    </row>
    <row r="223" spans="1:19" s="7" customFormat="1" ht="15">
      <c r="A223" s="16"/>
      <c r="D223" s="1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5"/>
      <c r="Q223" s="35"/>
      <c r="R223" s="36"/>
      <c r="S223" s="36"/>
    </row>
    <row r="224" spans="1:19" s="7" customFormat="1" ht="15">
      <c r="A224" s="16"/>
      <c r="D224" s="1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5"/>
      <c r="Q224" s="35"/>
      <c r="R224" s="36"/>
      <c r="S224" s="36"/>
    </row>
    <row r="225" spans="1:19" s="7" customFormat="1" ht="15">
      <c r="A225" s="16"/>
      <c r="D225" s="1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5"/>
      <c r="Q225" s="35"/>
      <c r="R225" s="36"/>
      <c r="S225" s="36"/>
    </row>
    <row r="226" spans="1:19" s="7" customFormat="1" ht="15">
      <c r="A226" s="16"/>
      <c r="D226" s="1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5"/>
      <c r="Q226" s="35"/>
      <c r="R226" s="36"/>
      <c r="S226" s="36"/>
    </row>
    <row r="227" spans="1:19" s="7" customFormat="1" ht="15">
      <c r="A227" s="16"/>
      <c r="D227" s="1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5"/>
      <c r="Q227" s="35"/>
      <c r="R227" s="36"/>
      <c r="S227" s="36"/>
    </row>
    <row r="228" spans="1:19" s="7" customFormat="1" ht="15">
      <c r="A228" s="16"/>
      <c r="D228" s="1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5"/>
      <c r="Q228" s="35"/>
      <c r="R228" s="36"/>
      <c r="S228" s="36"/>
    </row>
    <row r="229" spans="1:19" s="7" customFormat="1" ht="15">
      <c r="A229" s="16"/>
      <c r="D229" s="1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5"/>
      <c r="Q229" s="35"/>
      <c r="R229" s="36"/>
      <c r="S229" s="36"/>
    </row>
    <row r="230" spans="1:19" s="7" customFormat="1" ht="15">
      <c r="A230" s="16"/>
      <c r="D230" s="1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5"/>
      <c r="Q230" s="35"/>
      <c r="R230" s="36"/>
      <c r="S230" s="36"/>
    </row>
    <row r="231" spans="1:19" s="7" customFormat="1" ht="15">
      <c r="A231" s="16"/>
      <c r="D231" s="1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5"/>
      <c r="Q231" s="35"/>
      <c r="R231" s="36"/>
      <c r="S231" s="36"/>
    </row>
    <row r="232" spans="1:19" s="7" customFormat="1" ht="15">
      <c r="A232" s="16"/>
      <c r="D232" s="1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5"/>
      <c r="Q232" s="35"/>
      <c r="R232" s="36"/>
      <c r="S232" s="36"/>
    </row>
    <row r="233" spans="1:19" s="7" customFormat="1" ht="15">
      <c r="A233" s="16"/>
      <c r="D233" s="1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5"/>
      <c r="Q233" s="35"/>
      <c r="R233" s="36"/>
      <c r="S233" s="36"/>
    </row>
    <row r="234" spans="1:19" s="7" customFormat="1" ht="15">
      <c r="A234" s="16"/>
      <c r="D234" s="1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5"/>
      <c r="Q234" s="35"/>
      <c r="R234" s="36"/>
      <c r="S234" s="36"/>
    </row>
    <row r="235" spans="1:19" s="7" customFormat="1" ht="15">
      <c r="A235" s="16"/>
      <c r="D235" s="1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5"/>
      <c r="Q235" s="35"/>
      <c r="R235" s="36"/>
      <c r="S235" s="36"/>
    </row>
    <row r="236" spans="1:19" s="7" customFormat="1" ht="15">
      <c r="A236" s="16"/>
      <c r="D236" s="1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5"/>
      <c r="Q236" s="35"/>
      <c r="R236" s="36"/>
      <c r="S236" s="36"/>
    </row>
    <row r="237" spans="1:19" s="7" customFormat="1" ht="15">
      <c r="A237" s="16"/>
      <c r="D237" s="1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5"/>
      <c r="Q237" s="35"/>
      <c r="R237" s="36"/>
      <c r="S237" s="36"/>
    </row>
    <row r="238" spans="1:19" s="7" customFormat="1" ht="15">
      <c r="A238" s="16"/>
      <c r="D238" s="1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5"/>
      <c r="Q238" s="35"/>
      <c r="R238" s="36"/>
      <c r="S238" s="36"/>
    </row>
    <row r="239" spans="1:19" s="7" customFormat="1" ht="15">
      <c r="A239" s="16"/>
      <c r="D239" s="1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5"/>
      <c r="Q239" s="35"/>
      <c r="R239" s="36"/>
      <c r="S239" s="36"/>
    </row>
    <row r="240" spans="1:19" s="7" customFormat="1" ht="15">
      <c r="A240" s="16"/>
      <c r="D240" s="1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5"/>
      <c r="Q240" s="35"/>
      <c r="R240" s="36"/>
      <c r="S240" s="36"/>
    </row>
    <row r="241" spans="1:19" s="7" customFormat="1" ht="15">
      <c r="A241" s="16"/>
      <c r="D241" s="1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5"/>
      <c r="Q241" s="35"/>
      <c r="R241" s="36"/>
      <c r="S241" s="36"/>
    </row>
    <row r="242" spans="1:19" s="7" customFormat="1" ht="15">
      <c r="A242" s="16"/>
      <c r="D242" s="1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5"/>
      <c r="Q242" s="35"/>
      <c r="R242" s="36"/>
      <c r="S242" s="36"/>
    </row>
    <row r="243" spans="1:19" s="7" customFormat="1" ht="15">
      <c r="A243" s="16"/>
      <c r="D243" s="1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5"/>
      <c r="Q243" s="35"/>
      <c r="R243" s="36"/>
      <c r="S243" s="36"/>
    </row>
    <row r="244" spans="1:19" s="7" customFormat="1" ht="15">
      <c r="A244" s="16"/>
      <c r="D244" s="1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5"/>
      <c r="Q244" s="35"/>
      <c r="R244" s="36"/>
      <c r="S244" s="36"/>
    </row>
    <row r="245" spans="1:19" s="7" customFormat="1" ht="15">
      <c r="A245" s="16"/>
      <c r="D245" s="1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5"/>
      <c r="Q245" s="35"/>
      <c r="R245" s="36"/>
      <c r="S245" s="36"/>
    </row>
    <row r="246" spans="1:19" s="7" customFormat="1" ht="15">
      <c r="A246" s="16"/>
      <c r="D246" s="1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5"/>
      <c r="Q246" s="35"/>
      <c r="R246" s="36"/>
      <c r="S246" s="36"/>
    </row>
    <row r="247" spans="1:19" s="7" customFormat="1" ht="15">
      <c r="A247" s="16"/>
      <c r="D247" s="1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5"/>
      <c r="Q247" s="35"/>
      <c r="R247" s="36"/>
      <c r="S247" s="36"/>
    </row>
    <row r="248" spans="1:19" s="7" customFormat="1" ht="15">
      <c r="A248" s="16"/>
      <c r="D248" s="1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5"/>
      <c r="Q248" s="35"/>
      <c r="R248" s="36"/>
      <c r="S248" s="36"/>
    </row>
    <row r="249" spans="1:19" s="7" customFormat="1" ht="15">
      <c r="A249" s="16"/>
      <c r="D249" s="1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5"/>
      <c r="Q249" s="35"/>
      <c r="R249" s="36"/>
      <c r="S249" s="36"/>
    </row>
    <row r="250" spans="1:19" s="7" customFormat="1" ht="15">
      <c r="A250" s="16"/>
      <c r="D250" s="1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5"/>
      <c r="Q250" s="35"/>
      <c r="R250" s="36"/>
      <c r="S250" s="36"/>
    </row>
    <row r="251" spans="1:19" s="7" customFormat="1" ht="15">
      <c r="A251" s="16"/>
      <c r="D251" s="1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5"/>
      <c r="Q251" s="35"/>
      <c r="R251" s="36"/>
      <c r="S251" s="36"/>
    </row>
    <row r="252" spans="1:19" s="7" customFormat="1" ht="15">
      <c r="A252" s="16"/>
      <c r="D252" s="1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5"/>
      <c r="Q252" s="35"/>
      <c r="R252" s="36"/>
      <c r="S252" s="36"/>
    </row>
    <row r="253" spans="1:19" s="7" customFormat="1" ht="15">
      <c r="A253" s="16"/>
      <c r="D253" s="1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5"/>
      <c r="Q253" s="35"/>
      <c r="R253" s="36"/>
      <c r="S253" s="36"/>
    </row>
    <row r="254" spans="1:19" s="7" customFormat="1" ht="15">
      <c r="A254" s="16"/>
      <c r="D254" s="1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5"/>
      <c r="Q254" s="35"/>
      <c r="R254" s="36"/>
      <c r="S254" s="36"/>
    </row>
    <row r="255" spans="1:19" s="7" customFormat="1" ht="15">
      <c r="A255" s="16"/>
      <c r="D255" s="1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5"/>
      <c r="Q255" s="35"/>
      <c r="R255" s="36"/>
      <c r="S255" s="36"/>
    </row>
    <row r="256" spans="1:19" s="7" customFormat="1" ht="15">
      <c r="A256" s="16"/>
      <c r="D256" s="1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5"/>
      <c r="Q256" s="35"/>
      <c r="R256" s="36"/>
      <c r="S256" s="36"/>
    </row>
    <row r="257" spans="1:19" s="7" customFormat="1" ht="15">
      <c r="A257" s="16"/>
      <c r="D257" s="1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5"/>
      <c r="Q257" s="35"/>
      <c r="R257" s="36"/>
      <c r="S257" s="36"/>
    </row>
    <row r="258" spans="1:19" s="7" customFormat="1" ht="15">
      <c r="A258" s="16"/>
      <c r="D258" s="1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5"/>
      <c r="Q258" s="35"/>
      <c r="R258" s="36"/>
      <c r="S258" s="36"/>
    </row>
    <row r="259" spans="1:19" s="7" customFormat="1" ht="15">
      <c r="A259" s="16"/>
      <c r="D259" s="1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5"/>
      <c r="Q259" s="35"/>
      <c r="R259" s="36"/>
      <c r="S259" s="36"/>
    </row>
    <row r="260" spans="1:19" s="7" customFormat="1" ht="15">
      <c r="A260" s="16"/>
      <c r="D260" s="1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5"/>
      <c r="Q260" s="35"/>
      <c r="R260" s="36"/>
      <c r="S260" s="36"/>
    </row>
    <row r="261" spans="1:19" s="7" customFormat="1" ht="15">
      <c r="A261" s="16"/>
      <c r="D261" s="1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5"/>
      <c r="Q261" s="35"/>
      <c r="R261" s="36"/>
      <c r="S261" s="36"/>
    </row>
    <row r="262" spans="1:19" s="7" customFormat="1" ht="15">
      <c r="A262" s="16"/>
      <c r="D262" s="1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5"/>
      <c r="Q262" s="35"/>
      <c r="R262" s="36"/>
      <c r="S262" s="36"/>
    </row>
    <row r="263" spans="1:19" s="7" customFormat="1" ht="15">
      <c r="A263" s="16"/>
      <c r="D263" s="1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5"/>
      <c r="Q263" s="35"/>
      <c r="R263" s="36"/>
      <c r="S263" s="36"/>
    </row>
    <row r="264" spans="1:19" s="7" customFormat="1" ht="15">
      <c r="A264" s="16"/>
      <c r="D264" s="1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5"/>
      <c r="Q264" s="35"/>
      <c r="R264" s="36"/>
      <c r="S264" s="36"/>
    </row>
    <row r="265" spans="1:19" s="7" customFormat="1" ht="15">
      <c r="A265" s="16"/>
      <c r="D265" s="1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5"/>
      <c r="Q265" s="35"/>
      <c r="R265" s="36"/>
      <c r="S265" s="36"/>
    </row>
    <row r="266" spans="1:19" s="7" customFormat="1" ht="15">
      <c r="A266" s="16"/>
      <c r="D266" s="1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5"/>
      <c r="Q266" s="35"/>
      <c r="R266" s="36"/>
      <c r="S266" s="36"/>
    </row>
    <row r="267" spans="1:19" s="7" customFormat="1" ht="15">
      <c r="A267" s="16"/>
      <c r="D267" s="1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5"/>
      <c r="Q267" s="35"/>
      <c r="R267" s="36"/>
      <c r="S267" s="36"/>
    </row>
    <row r="268" spans="1:19" s="7" customFormat="1" ht="15">
      <c r="A268" s="16"/>
      <c r="D268" s="1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5"/>
      <c r="Q268" s="35"/>
      <c r="R268" s="36"/>
      <c r="S268" s="36"/>
    </row>
    <row r="269" spans="1:19" s="7" customFormat="1" ht="15">
      <c r="A269" s="16"/>
      <c r="D269" s="1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5"/>
      <c r="Q269" s="35"/>
      <c r="R269" s="36"/>
      <c r="S269" s="36"/>
    </row>
    <row r="270" spans="1:19" s="7" customFormat="1" ht="15">
      <c r="A270" s="16"/>
      <c r="D270" s="1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5"/>
      <c r="Q270" s="35"/>
      <c r="R270" s="36"/>
      <c r="S270" s="36"/>
    </row>
    <row r="271" spans="1:19" s="7" customFormat="1" ht="15">
      <c r="A271" s="16"/>
      <c r="D271" s="1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5"/>
      <c r="Q271" s="35"/>
      <c r="R271" s="36"/>
      <c r="S271" s="36"/>
    </row>
    <row r="272" spans="1:19" s="7" customFormat="1" ht="15">
      <c r="A272" s="16"/>
      <c r="D272" s="1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5"/>
      <c r="Q272" s="35"/>
      <c r="R272" s="36"/>
      <c r="S272" s="36"/>
    </row>
    <row r="273" spans="1:19" s="7" customFormat="1" ht="15">
      <c r="A273" s="16"/>
      <c r="D273" s="1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5"/>
      <c r="Q273" s="35"/>
      <c r="R273" s="36"/>
      <c r="S273" s="36"/>
    </row>
    <row r="274" spans="1:19" s="7" customFormat="1" ht="15">
      <c r="A274" s="16"/>
      <c r="D274" s="1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5"/>
      <c r="Q274" s="35"/>
      <c r="R274" s="36"/>
      <c r="S274" s="36"/>
    </row>
    <row r="275" spans="1:19" s="7" customFormat="1" ht="15">
      <c r="A275" s="16"/>
      <c r="D275" s="1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5"/>
      <c r="Q275" s="35"/>
      <c r="R275" s="36"/>
      <c r="S275" s="36"/>
    </row>
    <row r="276" spans="1:19" s="7" customFormat="1" ht="15">
      <c r="A276" s="16"/>
      <c r="D276" s="1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5"/>
      <c r="Q276" s="35"/>
      <c r="R276" s="36"/>
      <c r="S276" s="36"/>
    </row>
    <row r="277" spans="1:19" s="7" customFormat="1" ht="15">
      <c r="A277" s="16"/>
      <c r="D277" s="1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5"/>
      <c r="Q277" s="35"/>
      <c r="R277" s="36"/>
      <c r="S277" s="36"/>
    </row>
    <row r="278" spans="1:19" s="7" customFormat="1" ht="15">
      <c r="A278" s="16"/>
      <c r="D278" s="1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5"/>
      <c r="Q278" s="35"/>
      <c r="R278" s="36"/>
      <c r="S278" s="36"/>
    </row>
    <row r="279" spans="1:19" s="7" customFormat="1" ht="15">
      <c r="A279" s="16"/>
      <c r="D279" s="1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5"/>
      <c r="Q279" s="35"/>
      <c r="R279" s="36"/>
      <c r="S279" s="36"/>
    </row>
    <row r="280" spans="1:19" s="7" customFormat="1" ht="15">
      <c r="A280" s="16"/>
      <c r="D280" s="1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5"/>
      <c r="Q280" s="35"/>
      <c r="R280" s="36"/>
      <c r="S280" s="36"/>
    </row>
    <row r="281" spans="1:19" s="7" customFormat="1" ht="15">
      <c r="A281" s="16"/>
      <c r="D281" s="1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5"/>
      <c r="Q281" s="35"/>
      <c r="R281" s="36"/>
      <c r="S281" s="36"/>
    </row>
    <row r="282" spans="1:19" s="7" customFormat="1" ht="15">
      <c r="A282" s="16"/>
      <c r="D282" s="1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5"/>
      <c r="Q282" s="35"/>
      <c r="R282" s="36"/>
      <c r="S282" s="36"/>
    </row>
    <row r="283" spans="1:19" s="7" customFormat="1" ht="15">
      <c r="A283" s="16"/>
      <c r="D283" s="1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5"/>
      <c r="Q283" s="35"/>
      <c r="R283" s="36"/>
      <c r="S283" s="36"/>
    </row>
    <row r="284" spans="1:19" s="7" customFormat="1" ht="15">
      <c r="A284" s="16"/>
      <c r="D284" s="1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5"/>
      <c r="Q284" s="35"/>
      <c r="R284" s="36"/>
      <c r="S284" s="36"/>
    </row>
    <row r="285" spans="1:19" s="7" customFormat="1" ht="15">
      <c r="A285" s="16"/>
      <c r="D285" s="1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5"/>
      <c r="Q285" s="35"/>
      <c r="R285" s="36"/>
      <c r="S285" s="36"/>
    </row>
    <row r="286" spans="1:19" s="7" customFormat="1" ht="15">
      <c r="A286" s="16"/>
      <c r="D286" s="1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5"/>
      <c r="Q286" s="35"/>
      <c r="R286" s="36"/>
      <c r="S286" s="36"/>
    </row>
    <row r="287" spans="1:19" s="7" customFormat="1" ht="15">
      <c r="A287" s="16"/>
      <c r="D287" s="1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5"/>
      <c r="Q287" s="35"/>
      <c r="R287" s="36"/>
      <c r="S287" s="36"/>
    </row>
    <row r="288" spans="1:19" s="7" customFormat="1" ht="15">
      <c r="A288" s="16"/>
      <c r="D288" s="1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5"/>
      <c r="Q288" s="35"/>
      <c r="R288" s="36"/>
      <c r="S288" s="36"/>
    </row>
    <row r="289" spans="1:19" s="7" customFormat="1" ht="15">
      <c r="A289" s="16"/>
      <c r="D289" s="1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5"/>
      <c r="Q289" s="35"/>
      <c r="R289" s="36"/>
      <c r="S289" s="36"/>
    </row>
    <row r="290" spans="1:19" s="7" customFormat="1" ht="15">
      <c r="A290" s="16"/>
      <c r="D290" s="1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5"/>
      <c r="Q290" s="35"/>
      <c r="R290" s="36"/>
      <c r="S290" s="36"/>
    </row>
    <row r="291" spans="1:19" s="7" customFormat="1" ht="15">
      <c r="A291" s="16"/>
      <c r="D291" s="1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5"/>
      <c r="Q291" s="35"/>
      <c r="R291" s="36"/>
      <c r="S291" s="36"/>
    </row>
    <row r="292" spans="1:19" s="7" customFormat="1" ht="15">
      <c r="A292" s="16"/>
      <c r="D292" s="1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5"/>
      <c r="Q292" s="35"/>
      <c r="R292" s="36"/>
      <c r="S292" s="36"/>
    </row>
    <row r="293" spans="1:19" s="7" customFormat="1" ht="15">
      <c r="A293" s="16"/>
      <c r="D293" s="1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5"/>
      <c r="Q293" s="35"/>
      <c r="R293" s="36"/>
      <c r="S293" s="36"/>
    </row>
    <row r="294" spans="1:19" s="7" customFormat="1" ht="15">
      <c r="A294" s="16"/>
      <c r="D294" s="1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5"/>
      <c r="Q294" s="35"/>
      <c r="R294" s="36"/>
      <c r="S294" s="36"/>
    </row>
    <row r="295" spans="1:19" s="7" customFormat="1" ht="15">
      <c r="A295" s="16"/>
      <c r="D295" s="1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5"/>
      <c r="Q295" s="35"/>
      <c r="R295" s="36"/>
      <c r="S295" s="36"/>
    </row>
    <row r="296" spans="1:19" s="7" customFormat="1" ht="15">
      <c r="A296" s="16"/>
      <c r="D296" s="1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5"/>
      <c r="Q296" s="35"/>
      <c r="R296" s="36"/>
      <c r="S296" s="36"/>
    </row>
    <row r="297" spans="1:19" s="7" customFormat="1" ht="15">
      <c r="A297" s="16"/>
      <c r="D297" s="1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5"/>
      <c r="Q297" s="35"/>
      <c r="R297" s="36"/>
      <c r="S297" s="36"/>
    </row>
    <row r="298" spans="1:19" s="7" customFormat="1" ht="15">
      <c r="A298" s="16"/>
      <c r="D298" s="1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5"/>
      <c r="Q298" s="35"/>
      <c r="R298" s="36"/>
      <c r="S298" s="36"/>
    </row>
    <row r="299" spans="1:19" s="7" customFormat="1" ht="15">
      <c r="A299" s="16"/>
      <c r="D299" s="1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5"/>
      <c r="Q299" s="35"/>
      <c r="R299" s="36"/>
      <c r="S299" s="36"/>
    </row>
    <row r="300" spans="1:19" s="7" customFormat="1" ht="15">
      <c r="A300" s="16"/>
      <c r="D300" s="1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5"/>
      <c r="Q300" s="35"/>
      <c r="R300" s="36"/>
      <c r="S300" s="36"/>
    </row>
    <row r="301" spans="1:19" s="7" customFormat="1" ht="15">
      <c r="A301" s="16"/>
      <c r="D301" s="1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5"/>
      <c r="Q301" s="35"/>
      <c r="R301" s="36"/>
      <c r="S301" s="36"/>
    </row>
    <row r="302" spans="1:19" s="7" customFormat="1" ht="15">
      <c r="A302" s="16"/>
      <c r="D302" s="1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5"/>
      <c r="Q302" s="35"/>
      <c r="R302" s="36"/>
      <c r="S302" s="36"/>
    </row>
    <row r="303" spans="1:19" s="7" customFormat="1" ht="15">
      <c r="A303" s="16"/>
      <c r="D303" s="1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5"/>
      <c r="Q303" s="35"/>
      <c r="R303" s="36"/>
      <c r="S303" s="36"/>
    </row>
    <row r="304" spans="1:19" s="7" customFormat="1" ht="15">
      <c r="A304" s="16"/>
      <c r="D304" s="1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5"/>
      <c r="Q304" s="35"/>
      <c r="R304" s="36"/>
      <c r="S304" s="36"/>
    </row>
    <row r="305" spans="1:19" s="7" customFormat="1" ht="15">
      <c r="A305" s="16"/>
      <c r="D305" s="1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5"/>
      <c r="Q305" s="35"/>
      <c r="R305" s="36"/>
      <c r="S305" s="36"/>
    </row>
    <row r="306" spans="1:19" s="7" customFormat="1" ht="15">
      <c r="A306" s="16"/>
      <c r="D306" s="1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5"/>
      <c r="Q306" s="35"/>
      <c r="R306" s="36"/>
      <c r="S306" s="36"/>
    </row>
    <row r="307" spans="1:19" s="7" customFormat="1" ht="15">
      <c r="A307" s="16"/>
      <c r="D307" s="1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5"/>
      <c r="Q307" s="35"/>
      <c r="R307" s="36"/>
      <c r="S307" s="36"/>
    </row>
    <row r="308" spans="1:19" s="7" customFormat="1" ht="15">
      <c r="A308" s="16"/>
      <c r="D308" s="1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5"/>
      <c r="Q308" s="35"/>
      <c r="R308" s="36"/>
      <c r="S308" s="36"/>
    </row>
    <row r="309" spans="1:19" s="7" customFormat="1" ht="15">
      <c r="A309" s="16"/>
      <c r="D309" s="1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5"/>
      <c r="Q309" s="35"/>
      <c r="R309" s="36"/>
      <c r="S309" s="36"/>
    </row>
    <row r="310" spans="1:19" s="7" customFormat="1" ht="15">
      <c r="A310" s="16"/>
      <c r="D310" s="1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5"/>
      <c r="Q310" s="35"/>
      <c r="R310" s="36"/>
      <c r="S310" s="36"/>
    </row>
    <row r="311" spans="1:19" s="7" customFormat="1" ht="15">
      <c r="A311" s="16"/>
      <c r="D311" s="1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5"/>
      <c r="Q311" s="35"/>
      <c r="R311" s="36"/>
      <c r="S311" s="36"/>
    </row>
    <row r="312" spans="1:19" s="7" customFormat="1" ht="15">
      <c r="A312" s="16"/>
      <c r="D312" s="1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5"/>
      <c r="Q312" s="35"/>
      <c r="R312" s="36"/>
      <c r="S312" s="36"/>
    </row>
    <row r="313" spans="1:19" s="7" customFormat="1" ht="15">
      <c r="A313" s="16"/>
      <c r="D313" s="1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5"/>
      <c r="Q313" s="35"/>
      <c r="R313" s="36"/>
      <c r="S313" s="36"/>
    </row>
    <row r="314" spans="1:19" s="7" customFormat="1" ht="15">
      <c r="A314" s="16"/>
      <c r="D314" s="1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5"/>
      <c r="Q314" s="35"/>
      <c r="R314" s="36"/>
      <c r="S314" s="36"/>
    </row>
    <row r="315" spans="1:19" s="7" customFormat="1" ht="15">
      <c r="A315" s="16"/>
      <c r="D315" s="1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5"/>
      <c r="Q315" s="35"/>
      <c r="R315" s="36"/>
      <c r="S315" s="36"/>
    </row>
    <row r="316" spans="1:19" s="7" customFormat="1" ht="15">
      <c r="A316" s="16"/>
      <c r="D316" s="1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5"/>
      <c r="Q316" s="35"/>
      <c r="R316" s="36"/>
      <c r="S316" s="36"/>
    </row>
    <row r="317" spans="1:19" s="7" customFormat="1" ht="15">
      <c r="A317" s="16"/>
      <c r="D317" s="1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5"/>
      <c r="Q317" s="35"/>
      <c r="R317" s="36"/>
      <c r="S317" s="36"/>
    </row>
    <row r="318" spans="1:19" s="7" customFormat="1" ht="15">
      <c r="A318" s="16"/>
      <c r="D318" s="1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5"/>
      <c r="Q318" s="35"/>
      <c r="R318" s="36"/>
      <c r="S318" s="36"/>
    </row>
    <row r="319" spans="1:19" s="7" customFormat="1" ht="15">
      <c r="A319" s="16"/>
      <c r="D319" s="1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5"/>
      <c r="Q319" s="35"/>
      <c r="R319" s="36"/>
      <c r="S319" s="36"/>
    </row>
    <row r="320" spans="1:19" s="7" customFormat="1" ht="15">
      <c r="A320" s="16"/>
      <c r="D320" s="1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5"/>
      <c r="Q320" s="35"/>
      <c r="R320" s="36"/>
      <c r="S320" s="36"/>
    </row>
    <row r="321" spans="1:19" s="7" customFormat="1" ht="15">
      <c r="A321" s="16"/>
      <c r="D321" s="1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5"/>
      <c r="Q321" s="35"/>
      <c r="R321" s="36"/>
      <c r="S321" s="36"/>
    </row>
    <row r="322" spans="1:19" s="7" customFormat="1" ht="15">
      <c r="A322" s="16"/>
      <c r="D322" s="1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5"/>
      <c r="Q322" s="35"/>
      <c r="R322" s="36"/>
      <c r="S322" s="36"/>
    </row>
    <row r="323" spans="1:19" s="7" customFormat="1" ht="15">
      <c r="A323" s="16"/>
      <c r="D323" s="1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5"/>
      <c r="Q323" s="35"/>
      <c r="R323" s="36"/>
      <c r="S323" s="36"/>
    </row>
    <row r="324" spans="1:19" s="7" customFormat="1" ht="15">
      <c r="A324" s="16"/>
      <c r="D324" s="1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5"/>
      <c r="Q324" s="35"/>
      <c r="R324" s="36"/>
      <c r="S324" s="36"/>
    </row>
    <row r="325" spans="1:19" s="7" customFormat="1" ht="15">
      <c r="A325" s="16"/>
      <c r="D325" s="1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5"/>
      <c r="Q325" s="35"/>
      <c r="R325" s="36"/>
      <c r="S325" s="36"/>
    </row>
    <row r="326" spans="1:19" s="7" customFormat="1" ht="15">
      <c r="A326" s="16"/>
      <c r="D326" s="1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5"/>
      <c r="Q326" s="35"/>
      <c r="R326" s="36"/>
      <c r="S326" s="36"/>
    </row>
    <row r="327" spans="1:19" s="7" customFormat="1" ht="15">
      <c r="A327" s="16"/>
      <c r="D327" s="1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5"/>
      <c r="Q327" s="35"/>
      <c r="R327" s="36"/>
      <c r="S327" s="36"/>
    </row>
    <row r="328" spans="1:19" s="7" customFormat="1" ht="15">
      <c r="A328" s="16"/>
      <c r="D328" s="1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5"/>
      <c r="Q328" s="35"/>
      <c r="R328" s="36"/>
      <c r="S328" s="36"/>
    </row>
    <row r="329" spans="1:19" s="7" customFormat="1" ht="15">
      <c r="A329" s="16"/>
      <c r="D329" s="1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5"/>
      <c r="Q329" s="35"/>
      <c r="R329" s="36"/>
      <c r="S329" s="36"/>
    </row>
    <row r="330" spans="1:19" s="7" customFormat="1" ht="15">
      <c r="A330" s="16"/>
      <c r="D330" s="1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5"/>
      <c r="Q330" s="35"/>
      <c r="R330" s="36"/>
      <c r="S330" s="36"/>
    </row>
    <row r="331" spans="1:19" s="7" customFormat="1" ht="15">
      <c r="A331" s="16"/>
      <c r="D331" s="1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5"/>
      <c r="Q331" s="35"/>
      <c r="R331" s="36"/>
      <c r="S331" s="36"/>
    </row>
    <row r="332" spans="1:19" s="7" customFormat="1" ht="15">
      <c r="A332" s="16"/>
      <c r="D332" s="1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5"/>
      <c r="Q332" s="35"/>
      <c r="R332" s="36"/>
      <c r="S332" s="36"/>
    </row>
    <row r="333" spans="1:19" s="7" customFormat="1" ht="15">
      <c r="A333" s="16"/>
      <c r="D333" s="1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5"/>
      <c r="Q333" s="35"/>
      <c r="R333" s="36"/>
      <c r="S333" s="36"/>
    </row>
    <row r="334" spans="1:19" s="7" customFormat="1" ht="15">
      <c r="A334" s="16"/>
      <c r="D334" s="1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5"/>
      <c r="Q334" s="35"/>
      <c r="R334" s="36"/>
      <c r="S334" s="36"/>
    </row>
    <row r="335" spans="1:19" s="7" customFormat="1" ht="15">
      <c r="A335" s="16"/>
      <c r="D335" s="1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5"/>
      <c r="Q335" s="35"/>
      <c r="R335" s="36"/>
      <c r="S335" s="36"/>
    </row>
    <row r="336" spans="1:19" s="7" customFormat="1" ht="15">
      <c r="A336" s="16"/>
      <c r="D336" s="1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5"/>
      <c r="Q336" s="35"/>
      <c r="R336" s="36"/>
      <c r="S336" s="36"/>
    </row>
    <row r="337" spans="1:19" s="7" customFormat="1" ht="15">
      <c r="A337" s="16"/>
      <c r="D337" s="1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5"/>
      <c r="Q337" s="35"/>
      <c r="R337" s="36"/>
      <c r="S337" s="36"/>
    </row>
    <row r="338" spans="1:19" s="7" customFormat="1" ht="15">
      <c r="A338" s="16"/>
      <c r="D338" s="1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5"/>
      <c r="Q338" s="35"/>
      <c r="R338" s="36"/>
      <c r="S338" s="36"/>
    </row>
    <row r="339" spans="1:19" s="7" customFormat="1" ht="15">
      <c r="A339" s="16"/>
      <c r="D339" s="1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5"/>
      <c r="Q339" s="35"/>
      <c r="R339" s="36"/>
      <c r="S339" s="36"/>
    </row>
    <row r="340" spans="1:19" s="7" customFormat="1" ht="15">
      <c r="A340" s="16"/>
      <c r="D340" s="1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5"/>
      <c r="Q340" s="35"/>
      <c r="R340" s="36"/>
      <c r="S340" s="36"/>
    </row>
    <row r="341" spans="1:19" s="7" customFormat="1" ht="15">
      <c r="A341" s="16"/>
      <c r="D341" s="1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5"/>
      <c r="Q341" s="35"/>
      <c r="R341" s="36"/>
      <c r="S341" s="36"/>
    </row>
    <row r="342" spans="1:19" s="7" customFormat="1" ht="15">
      <c r="A342" s="16"/>
      <c r="D342" s="1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5"/>
      <c r="Q342" s="35"/>
      <c r="R342" s="36"/>
      <c r="S342" s="36"/>
    </row>
    <row r="343" spans="1:19" s="7" customFormat="1" ht="15">
      <c r="A343" s="16"/>
      <c r="D343" s="1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5"/>
      <c r="Q343" s="35"/>
      <c r="R343" s="36"/>
      <c r="S343" s="36"/>
    </row>
    <row r="344" spans="1:19" s="7" customFormat="1" ht="15">
      <c r="A344" s="16"/>
      <c r="D344" s="1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5"/>
      <c r="Q344" s="35"/>
      <c r="R344" s="36"/>
      <c r="S344" s="36"/>
    </row>
    <row r="345" spans="1:19" s="7" customFormat="1" ht="15">
      <c r="A345" s="16"/>
      <c r="D345" s="1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5"/>
      <c r="Q345" s="35"/>
      <c r="R345" s="36"/>
      <c r="S345" s="36"/>
    </row>
    <row r="346" spans="1:19" s="7" customFormat="1" ht="15">
      <c r="A346" s="16"/>
      <c r="D346" s="1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5"/>
      <c r="Q346" s="35"/>
      <c r="R346" s="36"/>
      <c r="S346" s="36"/>
    </row>
    <row r="347" spans="1:19" s="7" customFormat="1" ht="15">
      <c r="A347" s="16"/>
      <c r="D347" s="1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5"/>
      <c r="Q347" s="35"/>
      <c r="R347" s="36"/>
      <c r="S347" s="36"/>
    </row>
    <row r="348" spans="1:19" s="7" customFormat="1" ht="15">
      <c r="A348" s="16"/>
      <c r="D348" s="1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5"/>
      <c r="Q348" s="35"/>
      <c r="R348" s="36"/>
      <c r="S348" s="36"/>
    </row>
    <row r="349" spans="1:19" s="7" customFormat="1" ht="15">
      <c r="A349" s="16"/>
      <c r="D349" s="1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5"/>
      <c r="Q349" s="35"/>
      <c r="R349" s="36"/>
      <c r="S349" s="36"/>
    </row>
    <row r="350" spans="1:19" s="7" customFormat="1" ht="15">
      <c r="A350" s="16"/>
      <c r="D350" s="1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5"/>
      <c r="Q350" s="35"/>
      <c r="R350" s="36"/>
      <c r="S350" s="36"/>
    </row>
    <row r="351" spans="1:19" s="7" customFormat="1" ht="15">
      <c r="A351" s="16"/>
      <c r="D351" s="1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5"/>
      <c r="Q351" s="35"/>
      <c r="R351" s="36"/>
      <c r="S351" s="36"/>
    </row>
    <row r="352" spans="1:19" s="7" customFormat="1" ht="15">
      <c r="A352" s="16"/>
      <c r="D352" s="1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5"/>
      <c r="Q352" s="35"/>
      <c r="R352" s="36"/>
      <c r="S352" s="36"/>
    </row>
    <row r="353" spans="1:19" s="7" customFormat="1" ht="15">
      <c r="A353" s="16"/>
      <c r="D353" s="1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5"/>
      <c r="Q353" s="35"/>
      <c r="R353" s="36"/>
      <c r="S353" s="36"/>
    </row>
    <row r="354" spans="1:19" s="7" customFormat="1" ht="15">
      <c r="A354" s="16"/>
      <c r="D354" s="1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5"/>
      <c r="Q354" s="35"/>
      <c r="R354" s="36"/>
      <c r="S354" s="36"/>
    </row>
    <row r="355" spans="1:19" s="7" customFormat="1" ht="15">
      <c r="A355" s="16"/>
      <c r="D355" s="1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5"/>
      <c r="Q355" s="35"/>
      <c r="R355" s="36"/>
      <c r="S355" s="36"/>
    </row>
    <row r="356" spans="1:19" s="7" customFormat="1" ht="15">
      <c r="A356" s="16"/>
      <c r="D356" s="1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5"/>
      <c r="Q356" s="35"/>
      <c r="R356" s="36"/>
      <c r="S356" s="36"/>
    </row>
    <row r="357" spans="1:19" s="7" customFormat="1" ht="15">
      <c r="A357" s="16"/>
      <c r="D357" s="1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5"/>
      <c r="Q357" s="35"/>
      <c r="R357" s="36"/>
      <c r="S357" s="36"/>
    </row>
    <row r="358" spans="1:19" s="7" customFormat="1" ht="15">
      <c r="A358" s="16"/>
      <c r="D358" s="1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5"/>
      <c r="Q358" s="35"/>
      <c r="R358" s="36"/>
      <c r="S358" s="36"/>
    </row>
    <row r="359" spans="1:19" s="7" customFormat="1" ht="15">
      <c r="A359" s="16"/>
      <c r="D359" s="1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5"/>
      <c r="Q359" s="35"/>
      <c r="R359" s="36"/>
      <c r="S359" s="36"/>
    </row>
    <row r="360" spans="1:19" s="7" customFormat="1" ht="15">
      <c r="A360" s="16"/>
      <c r="D360" s="1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5"/>
      <c r="Q360" s="35"/>
      <c r="R360" s="36"/>
      <c r="S360" s="36"/>
    </row>
    <row r="361" spans="1:19" s="7" customFormat="1" ht="15">
      <c r="A361" s="16"/>
      <c r="D361" s="1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5"/>
      <c r="Q361" s="35"/>
      <c r="R361" s="36"/>
      <c r="S361" s="36"/>
    </row>
    <row r="362" spans="1:19" s="7" customFormat="1" ht="15">
      <c r="A362" s="16"/>
      <c r="D362" s="1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5"/>
      <c r="Q362" s="35"/>
      <c r="R362" s="36"/>
      <c r="S362" s="36"/>
    </row>
    <row r="363" spans="1:19" s="7" customFormat="1" ht="15">
      <c r="A363" s="16"/>
      <c r="D363" s="1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5"/>
      <c r="Q363" s="35"/>
      <c r="R363" s="36"/>
      <c r="S363" s="36"/>
    </row>
    <row r="364" spans="1:19" s="7" customFormat="1" ht="15">
      <c r="A364" s="16"/>
      <c r="D364" s="1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5"/>
      <c r="Q364" s="35"/>
      <c r="R364" s="36"/>
      <c r="S364" s="36"/>
    </row>
    <row r="365" spans="1:19" s="7" customFormat="1" ht="15">
      <c r="A365" s="16"/>
      <c r="D365" s="1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5"/>
      <c r="Q365" s="35"/>
      <c r="R365" s="36"/>
      <c r="S365" s="36"/>
    </row>
    <row r="366" spans="1:19" s="7" customFormat="1" ht="15">
      <c r="A366" s="16"/>
      <c r="D366" s="1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5"/>
      <c r="Q366" s="35"/>
      <c r="R366" s="36"/>
      <c r="S366" s="36"/>
    </row>
    <row r="367" spans="1:19" s="7" customFormat="1" ht="15">
      <c r="A367" s="16"/>
      <c r="D367" s="1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5"/>
      <c r="Q367" s="35"/>
      <c r="R367" s="36"/>
      <c r="S367" s="36"/>
    </row>
    <row r="368" spans="1:19" s="7" customFormat="1" ht="15">
      <c r="A368" s="16"/>
      <c r="D368" s="1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5"/>
      <c r="Q368" s="35"/>
      <c r="R368" s="36"/>
      <c r="S368" s="36"/>
    </row>
    <row r="369" spans="1:19" s="7" customFormat="1" ht="15">
      <c r="A369" s="16"/>
      <c r="D369" s="1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5"/>
      <c r="Q369" s="35"/>
      <c r="R369" s="36"/>
      <c r="S369" s="36"/>
    </row>
    <row r="370" spans="1:19" s="7" customFormat="1" ht="15">
      <c r="A370" s="16"/>
      <c r="D370" s="1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5"/>
      <c r="Q370" s="35"/>
      <c r="R370" s="36"/>
      <c r="S370" s="36"/>
    </row>
    <row r="371" spans="1:19" s="7" customFormat="1" ht="15">
      <c r="A371" s="16"/>
      <c r="D371" s="1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5"/>
      <c r="Q371" s="35"/>
      <c r="R371" s="36"/>
      <c r="S371" s="36"/>
    </row>
    <row r="372" spans="1:19" s="7" customFormat="1" ht="15">
      <c r="A372" s="16"/>
      <c r="D372" s="1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5"/>
      <c r="Q372" s="35"/>
      <c r="R372" s="36"/>
      <c r="S372" s="36"/>
    </row>
    <row r="373" spans="1:19" s="7" customFormat="1" ht="15">
      <c r="A373" s="16"/>
      <c r="D373" s="1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5"/>
      <c r="Q373" s="35"/>
      <c r="R373" s="36"/>
      <c r="S373" s="36"/>
    </row>
    <row r="374" spans="1:19" s="7" customFormat="1" ht="15">
      <c r="A374" s="16"/>
      <c r="D374" s="1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5"/>
      <c r="Q374" s="35"/>
      <c r="R374" s="36"/>
      <c r="S374" s="36"/>
    </row>
    <row r="375" spans="1:19" s="7" customFormat="1" ht="15">
      <c r="A375" s="16"/>
      <c r="D375" s="1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5"/>
      <c r="Q375" s="35"/>
      <c r="R375" s="36"/>
      <c r="S375" s="36"/>
    </row>
    <row r="376" spans="1:19" s="7" customFormat="1" ht="15">
      <c r="A376" s="16"/>
      <c r="D376" s="1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5"/>
      <c r="Q376" s="35"/>
      <c r="R376" s="36"/>
      <c r="S376" s="36"/>
    </row>
    <row r="377" spans="1:19" s="7" customFormat="1" ht="15">
      <c r="A377" s="16"/>
      <c r="D377" s="1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5"/>
      <c r="Q377" s="35"/>
      <c r="R377" s="36"/>
      <c r="S377" s="36"/>
    </row>
    <row r="378" spans="1:19" s="7" customFormat="1" ht="15">
      <c r="A378" s="16"/>
      <c r="D378" s="1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5"/>
      <c r="Q378" s="35"/>
      <c r="R378" s="36"/>
      <c r="S378" s="36"/>
    </row>
    <row r="379" spans="1:19" s="7" customFormat="1" ht="15">
      <c r="A379" s="16"/>
      <c r="D379" s="1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5"/>
      <c r="Q379" s="35"/>
      <c r="R379" s="36"/>
      <c r="S379" s="36"/>
    </row>
    <row r="380" spans="1:19" s="7" customFormat="1" ht="15">
      <c r="A380" s="16"/>
      <c r="D380" s="1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5"/>
      <c r="Q380" s="35"/>
      <c r="R380" s="36"/>
      <c r="S380" s="36"/>
    </row>
    <row r="381" spans="1:19" s="7" customFormat="1" ht="15">
      <c r="A381" s="16"/>
      <c r="D381" s="1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5"/>
      <c r="Q381" s="35"/>
      <c r="R381" s="36"/>
      <c r="S381" s="36"/>
    </row>
    <row r="382" spans="1:19" s="7" customFormat="1" ht="15">
      <c r="A382" s="16"/>
      <c r="D382" s="1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5"/>
      <c r="Q382" s="35"/>
      <c r="R382" s="36"/>
      <c r="S382" s="36"/>
    </row>
    <row r="383" spans="1:19" s="7" customFormat="1" ht="15">
      <c r="A383" s="16"/>
      <c r="D383" s="1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5"/>
      <c r="Q383" s="35"/>
      <c r="R383" s="36"/>
      <c r="S383" s="36"/>
    </row>
    <row r="384" spans="1:19" s="7" customFormat="1" ht="15">
      <c r="A384" s="16"/>
      <c r="D384" s="1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5"/>
      <c r="Q384" s="35"/>
      <c r="R384" s="36"/>
      <c r="S384" s="36"/>
    </row>
    <row r="385" spans="1:19" s="7" customFormat="1" ht="15">
      <c r="A385" s="16"/>
      <c r="D385" s="1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5"/>
      <c r="Q385" s="35"/>
      <c r="R385" s="36"/>
      <c r="S385" s="36"/>
    </row>
    <row r="386" spans="1:19" s="7" customFormat="1" ht="15">
      <c r="A386" s="16"/>
      <c r="D386" s="1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5"/>
      <c r="Q386" s="35"/>
      <c r="R386" s="36"/>
      <c r="S386" s="36"/>
    </row>
    <row r="387" spans="1:19" s="7" customFormat="1" ht="15">
      <c r="A387" s="16"/>
      <c r="D387" s="1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5"/>
      <c r="Q387" s="35"/>
      <c r="R387" s="36"/>
      <c r="S387" s="36"/>
    </row>
    <row r="388" spans="1:19" s="7" customFormat="1" ht="15">
      <c r="A388" s="16"/>
      <c r="D388" s="1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5"/>
      <c r="Q388" s="35"/>
      <c r="R388" s="36"/>
      <c r="S388" s="36"/>
    </row>
    <row r="389" spans="1:19" s="7" customFormat="1" ht="15">
      <c r="A389" s="16"/>
      <c r="D389" s="1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5"/>
      <c r="Q389" s="35"/>
      <c r="R389" s="36"/>
      <c r="S389" s="36"/>
    </row>
    <row r="390" spans="1:19" s="7" customFormat="1" ht="15">
      <c r="A390" s="16"/>
      <c r="D390" s="1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5"/>
      <c r="Q390" s="35"/>
      <c r="R390" s="36"/>
      <c r="S390" s="36"/>
    </row>
    <row r="391" spans="1:19" s="7" customFormat="1" ht="15">
      <c r="A391" s="16"/>
      <c r="D391" s="1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5"/>
      <c r="Q391" s="35"/>
      <c r="R391" s="36"/>
      <c r="S391" s="36"/>
    </row>
    <row r="392" spans="1:19" s="7" customFormat="1" ht="15">
      <c r="A392" s="16"/>
      <c r="D392" s="1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5"/>
      <c r="Q392" s="35"/>
      <c r="R392" s="36"/>
      <c r="S392" s="36"/>
    </row>
    <row r="393" spans="1:19" s="7" customFormat="1" ht="15">
      <c r="A393" s="16"/>
      <c r="D393" s="1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5"/>
      <c r="Q393" s="35"/>
      <c r="R393" s="36"/>
      <c r="S393" s="36"/>
    </row>
    <row r="394" spans="1:19" s="7" customFormat="1" ht="15">
      <c r="A394" s="16"/>
      <c r="D394" s="1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5"/>
      <c r="Q394" s="35"/>
      <c r="R394" s="36"/>
      <c r="S394" s="36"/>
    </row>
    <row r="395" spans="1:19" s="7" customFormat="1" ht="15">
      <c r="A395" s="16"/>
      <c r="D395" s="1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5"/>
      <c r="Q395" s="35"/>
      <c r="R395" s="36"/>
      <c r="S395" s="36"/>
    </row>
    <row r="396" spans="1:19" s="7" customFormat="1" ht="15">
      <c r="A396" s="16"/>
      <c r="D396" s="1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5"/>
      <c r="Q396" s="35"/>
      <c r="R396" s="36"/>
      <c r="S396" s="36"/>
    </row>
    <row r="397" spans="1:19" s="7" customFormat="1" ht="15">
      <c r="A397" s="16"/>
      <c r="D397" s="1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5"/>
      <c r="Q397" s="35"/>
      <c r="R397" s="36"/>
      <c r="S397" s="36"/>
    </row>
    <row r="398" spans="1:19" s="7" customFormat="1" ht="15">
      <c r="A398" s="16"/>
      <c r="D398" s="1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5"/>
      <c r="Q398" s="35"/>
      <c r="R398" s="36"/>
      <c r="S398" s="36"/>
    </row>
    <row r="399" spans="1:19" s="7" customFormat="1" ht="15">
      <c r="A399" s="16"/>
      <c r="D399" s="18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5"/>
      <c r="Q399" s="35"/>
      <c r="R399" s="36"/>
      <c r="S399" s="36"/>
    </row>
    <row r="400" spans="1:19" s="7" customFormat="1" ht="15">
      <c r="A400" s="16"/>
      <c r="D400" s="18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5"/>
      <c r="Q400" s="35"/>
      <c r="R400" s="36"/>
      <c r="S400" s="36"/>
    </row>
    <row r="401" spans="1:19" s="7" customFormat="1" ht="15">
      <c r="A401" s="16"/>
      <c r="D401" s="18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5"/>
      <c r="Q401" s="35"/>
      <c r="R401" s="36"/>
      <c r="S401" s="36"/>
    </row>
    <row r="402" spans="1:19" s="7" customFormat="1" ht="15">
      <c r="A402" s="16"/>
      <c r="D402" s="18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5"/>
      <c r="Q402" s="35"/>
      <c r="R402" s="36"/>
      <c r="S402" s="36"/>
    </row>
    <row r="403" spans="1:19" s="7" customFormat="1" ht="15">
      <c r="A403" s="16"/>
      <c r="D403" s="18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5"/>
      <c r="Q403" s="35"/>
      <c r="R403" s="36"/>
      <c r="S403" s="36"/>
    </row>
    <row r="404" spans="1:19" s="7" customFormat="1" ht="15">
      <c r="A404" s="16"/>
      <c r="D404" s="18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5"/>
      <c r="Q404" s="35"/>
      <c r="R404" s="36"/>
      <c r="S404" s="36"/>
    </row>
    <row r="405" spans="1:19" s="7" customFormat="1" ht="15">
      <c r="A405" s="16"/>
      <c r="D405" s="18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5"/>
      <c r="Q405" s="35"/>
      <c r="R405" s="36"/>
      <c r="S405" s="36"/>
    </row>
    <row r="406" spans="1:19" s="7" customFormat="1" ht="15">
      <c r="A406" s="16"/>
      <c r="D406" s="18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5"/>
      <c r="Q406" s="35"/>
      <c r="R406" s="36"/>
      <c r="S406" s="36"/>
    </row>
    <row r="407" spans="1:19" s="7" customFormat="1" ht="15">
      <c r="A407" s="16"/>
      <c r="D407" s="18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5"/>
      <c r="Q407" s="35"/>
      <c r="R407" s="36"/>
      <c r="S407" s="36"/>
    </row>
    <row r="408" spans="1:19" s="7" customFormat="1" ht="15">
      <c r="A408" s="16"/>
      <c r="D408" s="18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5"/>
      <c r="Q408" s="35"/>
      <c r="R408" s="36"/>
      <c r="S408" s="36"/>
    </row>
    <row r="409" spans="1:19" s="7" customFormat="1" ht="15">
      <c r="A409" s="16"/>
      <c r="D409" s="18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5"/>
      <c r="Q409" s="35"/>
      <c r="R409" s="36"/>
      <c r="S409" s="36"/>
    </row>
    <row r="410" spans="1:19" s="7" customFormat="1" ht="15">
      <c r="A410" s="16"/>
      <c r="D410" s="18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5"/>
      <c r="Q410" s="35"/>
      <c r="R410" s="36"/>
      <c r="S410" s="36"/>
    </row>
    <row r="411" spans="1:19" s="7" customFormat="1" ht="15">
      <c r="A411" s="16"/>
      <c r="D411" s="18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5"/>
      <c r="Q411" s="35"/>
      <c r="R411" s="36"/>
      <c r="S411" s="36"/>
    </row>
    <row r="412" spans="1:19" s="7" customFormat="1" ht="15">
      <c r="A412" s="16"/>
      <c r="D412" s="18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5"/>
      <c r="Q412" s="35"/>
      <c r="R412" s="36"/>
      <c r="S412" s="36"/>
    </row>
    <row r="413" spans="1:19" s="7" customFormat="1" ht="15">
      <c r="A413" s="16"/>
      <c r="D413" s="18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5"/>
      <c r="Q413" s="35"/>
      <c r="R413" s="36"/>
      <c r="S413" s="36"/>
    </row>
    <row r="414" spans="1:19" s="7" customFormat="1" ht="15">
      <c r="A414" s="16"/>
      <c r="D414" s="18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5"/>
      <c r="Q414" s="35"/>
      <c r="R414" s="36"/>
      <c r="S414" s="36"/>
    </row>
    <row r="415" spans="1:19" s="7" customFormat="1" ht="15">
      <c r="A415" s="16"/>
      <c r="D415" s="18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5"/>
      <c r="Q415" s="35"/>
      <c r="R415" s="36"/>
      <c r="S415" s="36"/>
    </row>
    <row r="416" spans="1:19" s="7" customFormat="1" ht="15">
      <c r="A416" s="16"/>
      <c r="D416" s="18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5"/>
      <c r="Q416" s="35"/>
      <c r="R416" s="36"/>
      <c r="S416" s="36"/>
    </row>
    <row r="417" spans="1:19" s="7" customFormat="1" ht="15">
      <c r="A417" s="16"/>
      <c r="D417" s="18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5"/>
      <c r="Q417" s="35"/>
      <c r="R417" s="36"/>
      <c r="S417" s="36"/>
    </row>
    <row r="418" spans="1:19" s="7" customFormat="1" ht="15">
      <c r="A418" s="16"/>
      <c r="D418" s="18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5"/>
      <c r="Q418" s="35"/>
      <c r="R418" s="36"/>
      <c r="S418" s="36"/>
    </row>
    <row r="419" spans="1:19" s="7" customFormat="1" ht="15">
      <c r="A419" s="16"/>
      <c r="D419" s="18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5"/>
      <c r="Q419" s="35"/>
      <c r="R419" s="36"/>
      <c r="S419" s="36"/>
    </row>
    <row r="420" spans="1:19" s="7" customFormat="1" ht="15">
      <c r="A420" s="16"/>
      <c r="D420" s="18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5"/>
      <c r="Q420" s="35"/>
      <c r="R420" s="36"/>
      <c r="S420" s="36"/>
    </row>
    <row r="421" spans="1:19" s="7" customFormat="1" ht="15">
      <c r="A421" s="16"/>
      <c r="D421" s="18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5"/>
      <c r="Q421" s="35"/>
      <c r="R421" s="36"/>
      <c r="S421" s="36"/>
    </row>
    <row r="422" spans="1:19" s="7" customFormat="1" ht="15">
      <c r="A422" s="16"/>
      <c r="D422" s="18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5"/>
      <c r="Q422" s="35"/>
      <c r="R422" s="36"/>
      <c r="S422" s="36"/>
    </row>
    <row r="423" spans="1:19" s="7" customFormat="1" ht="15">
      <c r="A423" s="16"/>
      <c r="D423" s="18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5"/>
      <c r="Q423" s="35"/>
      <c r="R423" s="36"/>
      <c r="S423" s="36"/>
    </row>
    <row r="424" spans="1:19" s="7" customFormat="1" ht="15">
      <c r="A424" s="16"/>
      <c r="D424" s="18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5"/>
      <c r="Q424" s="35"/>
      <c r="R424" s="36"/>
      <c r="S424" s="36"/>
    </row>
    <row r="425" spans="1:19" s="7" customFormat="1" ht="15">
      <c r="A425" s="16"/>
      <c r="D425" s="18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5"/>
      <c r="Q425" s="35"/>
      <c r="R425" s="36"/>
      <c r="S425" s="36"/>
    </row>
    <row r="426" spans="1:19" s="7" customFormat="1" ht="15">
      <c r="A426" s="16"/>
      <c r="D426" s="18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5"/>
      <c r="Q426" s="35"/>
      <c r="R426" s="36"/>
      <c r="S426" s="36"/>
    </row>
    <row r="427" spans="1:19" s="7" customFormat="1" ht="15">
      <c r="A427" s="16"/>
      <c r="D427" s="18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5"/>
      <c r="Q427" s="35"/>
      <c r="R427" s="36"/>
      <c r="S427" s="36"/>
    </row>
    <row r="428" spans="1:19" s="7" customFormat="1" ht="15">
      <c r="A428" s="16"/>
      <c r="D428" s="18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5"/>
      <c r="Q428" s="35"/>
      <c r="R428" s="36"/>
      <c r="S428" s="36"/>
    </row>
    <row r="429" spans="1:19" s="7" customFormat="1" ht="15">
      <c r="A429" s="16"/>
      <c r="D429" s="18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5"/>
      <c r="Q429" s="35"/>
      <c r="R429" s="36"/>
      <c r="S429" s="36"/>
    </row>
    <row r="430" spans="1:19" s="7" customFormat="1" ht="15">
      <c r="A430" s="16"/>
      <c r="D430" s="18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5"/>
      <c r="Q430" s="35"/>
      <c r="R430" s="36"/>
      <c r="S430" s="36"/>
    </row>
    <row r="431" spans="1:19" s="7" customFormat="1" ht="15">
      <c r="A431" s="16"/>
      <c r="D431" s="18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5"/>
      <c r="Q431" s="35"/>
      <c r="R431" s="36"/>
      <c r="S431" s="36"/>
    </row>
    <row r="432" spans="1:19" s="7" customFormat="1" ht="15">
      <c r="A432" s="16"/>
      <c r="D432" s="18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5"/>
      <c r="Q432" s="35"/>
      <c r="R432" s="36"/>
      <c r="S432" s="36"/>
    </row>
    <row r="433" spans="1:19" s="7" customFormat="1" ht="15">
      <c r="A433" s="16"/>
      <c r="D433" s="18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5"/>
      <c r="Q433" s="35"/>
      <c r="R433" s="36"/>
      <c r="S433" s="36"/>
    </row>
    <row r="434" spans="1:19" s="7" customFormat="1" ht="15">
      <c r="A434" s="16"/>
      <c r="D434" s="18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5"/>
      <c r="Q434" s="35"/>
      <c r="R434" s="36"/>
      <c r="S434" s="36"/>
    </row>
    <row r="435" spans="1:19" s="7" customFormat="1" ht="15">
      <c r="A435" s="16"/>
      <c r="D435" s="18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5"/>
      <c r="Q435" s="35"/>
      <c r="R435" s="36"/>
      <c r="S435" s="36"/>
    </row>
    <row r="436" spans="1:19" s="7" customFormat="1" ht="15">
      <c r="A436" s="16"/>
      <c r="D436" s="18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5"/>
      <c r="Q436" s="35"/>
      <c r="R436" s="36"/>
      <c r="S436" s="36"/>
    </row>
    <row r="437" spans="1:19" s="7" customFormat="1" ht="15">
      <c r="A437" s="16"/>
      <c r="D437" s="18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5"/>
      <c r="Q437" s="35"/>
      <c r="R437" s="36"/>
      <c r="S437" s="36"/>
    </row>
    <row r="438" spans="1:19" s="7" customFormat="1" ht="15">
      <c r="A438" s="16"/>
      <c r="D438" s="18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5"/>
      <c r="Q438" s="35"/>
      <c r="R438" s="36"/>
      <c r="S438" s="36"/>
    </row>
    <row r="439" spans="1:19" s="7" customFormat="1" ht="15">
      <c r="A439" s="16"/>
      <c r="D439" s="18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5"/>
      <c r="Q439" s="35"/>
      <c r="R439" s="36"/>
      <c r="S439" s="36"/>
    </row>
    <row r="440" spans="1:19" s="7" customFormat="1" ht="15">
      <c r="A440" s="16"/>
      <c r="D440" s="18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5"/>
      <c r="Q440" s="35"/>
      <c r="R440" s="36"/>
      <c r="S440" s="36"/>
    </row>
    <row r="441" spans="1:19" s="7" customFormat="1" ht="15">
      <c r="A441" s="16"/>
      <c r="D441" s="18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5"/>
      <c r="Q441" s="35"/>
      <c r="R441" s="36"/>
      <c r="S441" s="36"/>
    </row>
    <row r="442" spans="1:19" s="7" customFormat="1" ht="15">
      <c r="A442" s="16"/>
      <c r="D442" s="18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5"/>
      <c r="Q442" s="35"/>
      <c r="R442" s="36"/>
      <c r="S442" s="36"/>
    </row>
    <row r="443" spans="1:19" s="7" customFormat="1" ht="15">
      <c r="A443" s="16"/>
      <c r="D443" s="18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5"/>
      <c r="Q443" s="35"/>
      <c r="R443" s="36"/>
      <c r="S443" s="36"/>
    </row>
    <row r="444" spans="1:19" s="7" customFormat="1" ht="15">
      <c r="A444" s="16"/>
      <c r="D444" s="18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5"/>
      <c r="Q444" s="35"/>
      <c r="R444" s="36"/>
      <c r="S444" s="36"/>
    </row>
    <row r="445" spans="1:19" s="7" customFormat="1" ht="15">
      <c r="A445" s="16"/>
      <c r="D445" s="18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5"/>
      <c r="Q445" s="35"/>
      <c r="R445" s="36"/>
      <c r="S445" s="36"/>
    </row>
    <row r="446" spans="1:19" s="7" customFormat="1" ht="15">
      <c r="A446" s="16"/>
      <c r="D446" s="18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5"/>
      <c r="Q446" s="35"/>
      <c r="R446" s="36"/>
      <c r="S446" s="36"/>
    </row>
    <row r="447" spans="1:19" s="7" customFormat="1" ht="15">
      <c r="A447" s="16"/>
      <c r="D447" s="18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5"/>
      <c r="Q447" s="35"/>
      <c r="R447" s="36"/>
      <c r="S447" s="36"/>
    </row>
    <row r="448" spans="1:19" s="7" customFormat="1" ht="15">
      <c r="A448" s="16"/>
      <c r="D448" s="18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5"/>
      <c r="Q448" s="35"/>
      <c r="R448" s="36"/>
      <c r="S448" s="36"/>
    </row>
    <row r="449" spans="1:19" s="7" customFormat="1" ht="15">
      <c r="A449" s="16"/>
      <c r="D449" s="18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5"/>
      <c r="Q449" s="35"/>
      <c r="R449" s="36"/>
      <c r="S449" s="36"/>
    </row>
    <row r="450" spans="1:19" s="7" customFormat="1" ht="15">
      <c r="A450" s="16"/>
      <c r="D450" s="18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5"/>
      <c r="Q450" s="35"/>
      <c r="R450" s="36"/>
      <c r="S450" s="36"/>
    </row>
    <row r="451" spans="1:19" s="7" customFormat="1" ht="15">
      <c r="A451" s="16"/>
      <c r="D451" s="18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5"/>
      <c r="Q451" s="35"/>
      <c r="R451" s="36"/>
      <c r="S451" s="36"/>
    </row>
    <row r="452" spans="1:19" s="7" customFormat="1" ht="15">
      <c r="A452" s="16"/>
      <c r="D452" s="18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5"/>
      <c r="Q452" s="35"/>
      <c r="R452" s="36"/>
      <c r="S452" s="36"/>
    </row>
    <row r="453" spans="1:19" s="7" customFormat="1" ht="15">
      <c r="A453" s="16"/>
      <c r="D453" s="18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5"/>
      <c r="Q453" s="35"/>
      <c r="R453" s="36"/>
      <c r="S453" s="36"/>
    </row>
    <row r="454" spans="1:19" s="7" customFormat="1" ht="15">
      <c r="A454" s="16"/>
      <c r="D454" s="18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5"/>
      <c r="Q454" s="35"/>
      <c r="R454" s="36"/>
      <c r="S454" s="36"/>
    </row>
    <row r="455" spans="1:19" s="7" customFormat="1" ht="15">
      <c r="A455" s="16"/>
      <c r="D455" s="18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5"/>
      <c r="Q455" s="35"/>
      <c r="R455" s="36"/>
      <c r="S455" s="36"/>
    </row>
    <row r="456" spans="1:19" s="7" customFormat="1" ht="15">
      <c r="A456" s="16"/>
      <c r="D456" s="18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5"/>
      <c r="Q456" s="35"/>
      <c r="R456" s="36"/>
      <c r="S456" s="36"/>
    </row>
    <row r="457" spans="1:19" s="7" customFormat="1" ht="15">
      <c r="A457" s="16"/>
      <c r="D457" s="18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5"/>
      <c r="Q457" s="35"/>
      <c r="R457" s="36"/>
      <c r="S457" s="36"/>
    </row>
    <row r="458" spans="1:19" s="7" customFormat="1" ht="15">
      <c r="A458" s="16"/>
      <c r="D458" s="18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5"/>
      <c r="Q458" s="35"/>
      <c r="R458" s="36"/>
      <c r="S458" s="36"/>
    </row>
    <row r="459" spans="1:19" s="7" customFormat="1" ht="15">
      <c r="A459" s="16"/>
      <c r="D459" s="18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5"/>
      <c r="Q459" s="35"/>
      <c r="R459" s="36"/>
      <c r="S459" s="36"/>
    </row>
    <row r="460" spans="1:19" s="7" customFormat="1" ht="15">
      <c r="A460" s="16"/>
      <c r="D460" s="18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5"/>
      <c r="Q460" s="35"/>
      <c r="R460" s="36"/>
      <c r="S460" s="36"/>
    </row>
    <row r="461" spans="1:19" s="7" customFormat="1" ht="15">
      <c r="A461" s="16"/>
      <c r="D461" s="18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5"/>
      <c r="Q461" s="35"/>
      <c r="R461" s="36"/>
      <c r="S461" s="36"/>
    </row>
    <row r="462" spans="1:19" s="7" customFormat="1" ht="15">
      <c r="A462" s="16"/>
      <c r="D462" s="18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5"/>
      <c r="Q462" s="35"/>
      <c r="R462" s="36"/>
      <c r="S462" s="36"/>
    </row>
    <row r="463" spans="1:19" s="7" customFormat="1" ht="15">
      <c r="A463" s="16"/>
      <c r="D463" s="18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5"/>
      <c r="Q463" s="35"/>
      <c r="R463" s="36"/>
      <c r="S463" s="36"/>
    </row>
    <row r="464" spans="1:19" s="7" customFormat="1" ht="15">
      <c r="A464" s="16"/>
      <c r="D464" s="18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5"/>
      <c r="Q464" s="35"/>
      <c r="R464" s="36"/>
      <c r="S464" s="36"/>
    </row>
    <row r="465" spans="1:19" s="7" customFormat="1" ht="15">
      <c r="A465" s="16"/>
      <c r="D465" s="18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5"/>
      <c r="Q465" s="35"/>
      <c r="R465" s="36"/>
      <c r="S465" s="36"/>
    </row>
    <row r="466" spans="1:19" s="7" customFormat="1" ht="15">
      <c r="A466" s="16"/>
      <c r="D466" s="18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5"/>
      <c r="Q466" s="35"/>
      <c r="R466" s="36"/>
      <c r="S466" s="36"/>
    </row>
    <row r="467" spans="1:19" s="7" customFormat="1" ht="15">
      <c r="A467" s="16"/>
      <c r="D467" s="18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5"/>
      <c r="Q467" s="35"/>
      <c r="R467" s="36"/>
      <c r="S467" s="36"/>
    </row>
    <row r="468" spans="1:19" s="7" customFormat="1" ht="15">
      <c r="A468" s="16"/>
      <c r="D468" s="18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5"/>
      <c r="Q468" s="35"/>
      <c r="R468" s="36"/>
      <c r="S468" s="36"/>
    </row>
    <row r="469" spans="1:19" s="7" customFormat="1" ht="15">
      <c r="A469" s="16"/>
      <c r="D469" s="18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5"/>
      <c r="Q469" s="35"/>
      <c r="R469" s="36"/>
      <c r="S469" s="36"/>
    </row>
    <row r="470" spans="1:19" s="7" customFormat="1" ht="15">
      <c r="A470" s="16"/>
      <c r="D470" s="18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5"/>
      <c r="Q470" s="35"/>
      <c r="R470" s="36"/>
      <c r="S470" s="36"/>
    </row>
    <row r="471" spans="1:19" s="7" customFormat="1" ht="15">
      <c r="A471" s="16"/>
      <c r="D471" s="18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5"/>
      <c r="Q471" s="35"/>
      <c r="R471" s="36"/>
      <c r="S471" s="36"/>
    </row>
    <row r="472" spans="1:19" s="7" customFormat="1" ht="15">
      <c r="A472" s="16"/>
      <c r="D472" s="18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5"/>
      <c r="Q472" s="35"/>
      <c r="R472" s="36"/>
      <c r="S472" s="36"/>
    </row>
    <row r="473" spans="1:19" s="7" customFormat="1" ht="15">
      <c r="A473" s="16"/>
      <c r="D473" s="18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5"/>
      <c r="Q473" s="35"/>
      <c r="R473" s="36"/>
      <c r="S473" s="36"/>
    </row>
    <row r="474" spans="1:19" s="7" customFormat="1" ht="15">
      <c r="A474" s="16"/>
      <c r="D474" s="18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5"/>
      <c r="Q474" s="35"/>
      <c r="R474" s="36"/>
      <c r="S474" s="36"/>
    </row>
    <row r="475" spans="1:19" s="7" customFormat="1" ht="15">
      <c r="A475" s="16"/>
      <c r="D475" s="18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5"/>
      <c r="Q475" s="35"/>
      <c r="R475" s="36"/>
      <c r="S475" s="36"/>
    </row>
    <row r="476" spans="1:19" s="7" customFormat="1" ht="15">
      <c r="A476" s="16"/>
      <c r="D476" s="18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5"/>
      <c r="Q476" s="35"/>
      <c r="R476" s="36"/>
      <c r="S476" s="36"/>
    </row>
    <row r="477" spans="1:19" s="7" customFormat="1" ht="15">
      <c r="A477" s="16"/>
      <c r="D477" s="18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5"/>
      <c r="Q477" s="35"/>
      <c r="R477" s="36"/>
      <c r="S477" s="36"/>
    </row>
    <row r="478" spans="1:19" s="7" customFormat="1" ht="15">
      <c r="A478" s="16"/>
      <c r="D478" s="18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5"/>
      <c r="Q478" s="35"/>
      <c r="R478" s="36"/>
      <c r="S478" s="36"/>
    </row>
    <row r="479" spans="1:19" s="7" customFormat="1" ht="15">
      <c r="A479" s="16"/>
      <c r="D479" s="18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5"/>
      <c r="Q479" s="35"/>
      <c r="R479" s="36"/>
      <c r="S479" s="36"/>
    </row>
    <row r="480" spans="1:19" s="7" customFormat="1" ht="15">
      <c r="A480" s="16"/>
      <c r="D480" s="18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5"/>
      <c r="Q480" s="35"/>
      <c r="R480" s="36"/>
      <c r="S480" s="36"/>
    </row>
    <row r="481" spans="1:19" s="7" customFormat="1" ht="15">
      <c r="A481" s="16"/>
      <c r="D481" s="18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5"/>
      <c r="Q481" s="35"/>
      <c r="R481" s="36"/>
      <c r="S481" s="36"/>
    </row>
    <row r="482" spans="1:19" s="7" customFormat="1" ht="15">
      <c r="A482" s="16"/>
      <c r="D482" s="18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5"/>
      <c r="Q482" s="35"/>
      <c r="R482" s="36"/>
      <c r="S482" s="36"/>
    </row>
    <row r="483" spans="1:19" s="7" customFormat="1" ht="15">
      <c r="A483" s="16"/>
      <c r="D483" s="18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5"/>
      <c r="Q483" s="35"/>
      <c r="R483" s="36"/>
      <c r="S483" s="36"/>
    </row>
    <row r="484" spans="1:19" s="7" customFormat="1" ht="15">
      <c r="A484" s="16"/>
      <c r="D484" s="18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5"/>
      <c r="Q484" s="35"/>
      <c r="R484" s="36"/>
      <c r="S484" s="36"/>
    </row>
    <row r="485" spans="1:19" s="7" customFormat="1" ht="15">
      <c r="A485" s="16"/>
      <c r="D485" s="18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5"/>
      <c r="Q485" s="35"/>
      <c r="R485" s="36"/>
      <c r="S485" s="36"/>
    </row>
    <row r="486" spans="1:19" s="7" customFormat="1" ht="15">
      <c r="A486" s="16"/>
      <c r="D486" s="18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5"/>
      <c r="Q486" s="35"/>
      <c r="R486" s="36"/>
      <c r="S486" s="36"/>
    </row>
    <row r="487" spans="1:19" s="7" customFormat="1" ht="15">
      <c r="A487" s="16"/>
      <c r="D487" s="18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5"/>
      <c r="Q487" s="35"/>
      <c r="R487" s="36"/>
      <c r="S487" s="36"/>
    </row>
    <row r="488" spans="1:19" s="7" customFormat="1" ht="15">
      <c r="A488" s="16"/>
      <c r="D488" s="18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5"/>
      <c r="Q488" s="35"/>
      <c r="R488" s="36"/>
      <c r="S488" s="36"/>
    </row>
    <row r="489" spans="1:19" s="7" customFormat="1" ht="15">
      <c r="A489" s="16"/>
      <c r="D489" s="18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5"/>
      <c r="Q489" s="35"/>
      <c r="R489" s="36"/>
      <c r="S489" s="36"/>
    </row>
    <row r="490" spans="1:19" s="7" customFormat="1" ht="15">
      <c r="A490" s="16"/>
      <c r="D490" s="18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5"/>
      <c r="Q490" s="35"/>
      <c r="R490" s="36"/>
      <c r="S490" s="36"/>
    </row>
    <row r="491" spans="1:19" s="7" customFormat="1" ht="15">
      <c r="A491" s="16"/>
      <c r="D491" s="18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5"/>
      <c r="Q491" s="35"/>
      <c r="R491" s="36"/>
      <c r="S491" s="36"/>
    </row>
    <row r="492" spans="1:19" s="7" customFormat="1" ht="15">
      <c r="A492" s="16"/>
      <c r="D492" s="18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5"/>
      <c r="Q492" s="35"/>
      <c r="R492" s="36"/>
      <c r="S492" s="36"/>
    </row>
    <row r="493" spans="1:19" s="7" customFormat="1" ht="15">
      <c r="A493" s="16"/>
      <c r="D493" s="18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5"/>
      <c r="Q493" s="35"/>
      <c r="R493" s="36"/>
      <c r="S493" s="36"/>
    </row>
    <row r="494" spans="1:19" s="7" customFormat="1" ht="15">
      <c r="A494" s="16"/>
      <c r="D494" s="18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5"/>
      <c r="Q494" s="35"/>
      <c r="R494" s="36"/>
      <c r="S494" s="36"/>
    </row>
    <row r="495" spans="1:19" s="7" customFormat="1" ht="15">
      <c r="A495" s="16"/>
      <c r="D495" s="18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5"/>
      <c r="Q495" s="35"/>
      <c r="R495" s="36"/>
      <c r="S495" s="36"/>
    </row>
    <row r="496" spans="1:19" s="7" customFormat="1" ht="15">
      <c r="A496" s="16"/>
      <c r="D496" s="18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5"/>
      <c r="Q496" s="35"/>
      <c r="R496" s="36"/>
      <c r="S496" s="36"/>
    </row>
    <row r="497" spans="1:19" s="7" customFormat="1" ht="15">
      <c r="A497" s="16"/>
      <c r="D497" s="18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5"/>
      <c r="Q497" s="35"/>
      <c r="R497" s="36"/>
      <c r="S497" s="36"/>
    </row>
    <row r="498" spans="1:19" s="7" customFormat="1" ht="15">
      <c r="A498" s="16"/>
      <c r="D498" s="18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5"/>
      <c r="Q498" s="35"/>
      <c r="R498" s="36"/>
      <c r="S498" s="36"/>
    </row>
    <row r="499" spans="1:19" s="7" customFormat="1" ht="15">
      <c r="A499" s="16"/>
      <c r="D499" s="18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5"/>
      <c r="Q499" s="35"/>
      <c r="R499" s="36"/>
      <c r="S499" s="36"/>
    </row>
    <row r="500" spans="1:19" s="7" customFormat="1" ht="15">
      <c r="A500" s="16"/>
      <c r="D500" s="18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5"/>
      <c r="Q500" s="35"/>
      <c r="R500" s="36"/>
      <c r="S500" s="36"/>
    </row>
    <row r="501" spans="1:19" s="7" customFormat="1" ht="15">
      <c r="A501" s="16"/>
      <c r="D501" s="18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5"/>
      <c r="Q501" s="35"/>
      <c r="R501" s="36"/>
      <c r="S501" s="36"/>
    </row>
    <row r="502" spans="1:19" s="7" customFormat="1" ht="15">
      <c r="A502" s="16"/>
      <c r="D502" s="18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5"/>
      <c r="Q502" s="35"/>
      <c r="R502" s="36"/>
      <c r="S502" s="36"/>
    </row>
    <row r="503" spans="1:19" s="7" customFormat="1" ht="15">
      <c r="A503" s="16"/>
      <c r="D503" s="18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5"/>
      <c r="Q503" s="35"/>
      <c r="R503" s="36"/>
      <c r="S503" s="36"/>
    </row>
    <row r="504" spans="1:19" s="7" customFormat="1" ht="15">
      <c r="A504" s="16"/>
      <c r="D504" s="18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5"/>
      <c r="Q504" s="35"/>
      <c r="R504" s="36"/>
      <c r="S504" s="36"/>
    </row>
    <row r="505" spans="1:19" s="7" customFormat="1" ht="15">
      <c r="A505" s="16"/>
      <c r="D505" s="18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5"/>
      <c r="Q505" s="35"/>
      <c r="R505" s="36"/>
      <c r="S505" s="36"/>
    </row>
    <row r="506" spans="1:19" s="7" customFormat="1" ht="15">
      <c r="A506" s="16"/>
      <c r="D506" s="18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5"/>
      <c r="Q506" s="35"/>
      <c r="R506" s="36"/>
      <c r="S506" s="36"/>
    </row>
    <row r="507" spans="1:19" s="7" customFormat="1" ht="15">
      <c r="A507" s="16"/>
      <c r="D507" s="18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5"/>
      <c r="Q507" s="35"/>
      <c r="R507" s="36"/>
      <c r="S507" s="36"/>
    </row>
    <row r="508" spans="1:19" s="7" customFormat="1" ht="15">
      <c r="A508" s="16"/>
      <c r="D508" s="18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5"/>
      <c r="Q508" s="35"/>
      <c r="R508" s="36"/>
      <c r="S508" s="36"/>
    </row>
    <row r="509" spans="1:19" s="7" customFormat="1" ht="15">
      <c r="A509" s="16"/>
      <c r="D509" s="18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5"/>
      <c r="Q509" s="35"/>
      <c r="R509" s="36"/>
      <c r="S509" s="36"/>
    </row>
    <row r="510" spans="1:19" s="7" customFormat="1" ht="15">
      <c r="A510" s="16"/>
      <c r="D510" s="18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5"/>
      <c r="Q510" s="35"/>
      <c r="R510" s="36"/>
      <c r="S510" s="36"/>
    </row>
    <row r="511" spans="1:19" s="7" customFormat="1" ht="15">
      <c r="A511" s="16"/>
      <c r="D511" s="18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5"/>
      <c r="Q511" s="35"/>
      <c r="R511" s="36"/>
      <c r="S511" s="36"/>
    </row>
    <row r="512" spans="1:19" s="7" customFormat="1" ht="15">
      <c r="A512" s="16"/>
      <c r="D512" s="18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5"/>
      <c r="Q512" s="35"/>
      <c r="R512" s="36"/>
      <c r="S512" s="36"/>
    </row>
    <row r="513" spans="1:19" s="7" customFormat="1" ht="15">
      <c r="A513" s="16"/>
      <c r="D513" s="18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5"/>
      <c r="Q513" s="35"/>
      <c r="R513" s="36"/>
      <c r="S513" s="36"/>
    </row>
    <row r="514" spans="1:19" s="7" customFormat="1" ht="15">
      <c r="A514" s="16"/>
      <c r="D514" s="18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5"/>
      <c r="Q514" s="35"/>
      <c r="R514" s="36"/>
      <c r="S514" s="36"/>
    </row>
    <row r="515" spans="1:19" s="7" customFormat="1" ht="15">
      <c r="A515" s="16"/>
      <c r="D515" s="18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5"/>
      <c r="Q515" s="35"/>
      <c r="R515" s="36"/>
      <c r="S515" s="36"/>
    </row>
    <row r="516" spans="1:19" s="7" customFormat="1" ht="15">
      <c r="A516" s="16"/>
      <c r="D516" s="18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5"/>
      <c r="Q516" s="35"/>
      <c r="R516" s="36"/>
      <c r="S516" s="36"/>
    </row>
    <row r="517" spans="1:19" s="7" customFormat="1" ht="15">
      <c r="A517" s="16"/>
      <c r="D517" s="18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5"/>
      <c r="Q517" s="35"/>
      <c r="R517" s="36"/>
      <c r="S517" s="36"/>
    </row>
    <row r="518" spans="1:19" s="7" customFormat="1" ht="15">
      <c r="A518" s="16"/>
      <c r="D518" s="18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5"/>
      <c r="Q518" s="35"/>
      <c r="R518" s="36"/>
      <c r="S518" s="36"/>
    </row>
    <row r="519" spans="1:19" s="7" customFormat="1" ht="15">
      <c r="A519" s="16"/>
      <c r="D519" s="18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5"/>
      <c r="Q519" s="35"/>
      <c r="R519" s="36"/>
      <c r="S519" s="36"/>
    </row>
    <row r="520" spans="1:19" s="7" customFormat="1" ht="15">
      <c r="A520" s="16"/>
      <c r="D520" s="18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5"/>
      <c r="Q520" s="35"/>
      <c r="R520" s="36"/>
      <c r="S520" s="36"/>
    </row>
    <row r="521" spans="1:19" s="7" customFormat="1" ht="15">
      <c r="A521" s="16"/>
      <c r="D521" s="18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5"/>
      <c r="Q521" s="35"/>
      <c r="R521" s="36"/>
      <c r="S521" s="36"/>
    </row>
    <row r="522" spans="1:19" s="7" customFormat="1" ht="15">
      <c r="A522" s="16"/>
      <c r="D522" s="18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5"/>
      <c r="Q522" s="35"/>
      <c r="R522" s="36"/>
      <c r="S522" s="36"/>
    </row>
    <row r="523" spans="1:19" s="7" customFormat="1" ht="15">
      <c r="A523" s="16"/>
      <c r="D523" s="18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5"/>
      <c r="Q523" s="35"/>
      <c r="R523" s="36"/>
      <c r="S523" s="36"/>
    </row>
    <row r="524" spans="1:19" s="7" customFormat="1" ht="15">
      <c r="A524" s="16"/>
      <c r="D524" s="18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5"/>
      <c r="Q524" s="35"/>
      <c r="R524" s="36"/>
      <c r="S524" s="36"/>
    </row>
    <row r="525" spans="1:19" s="7" customFormat="1" ht="15">
      <c r="A525" s="16"/>
      <c r="D525" s="18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5"/>
      <c r="Q525" s="35"/>
      <c r="R525" s="36"/>
      <c r="S525" s="36"/>
    </row>
    <row r="526" spans="1:19" s="7" customFormat="1" ht="15">
      <c r="A526" s="16"/>
      <c r="D526" s="18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5"/>
      <c r="Q526" s="35"/>
      <c r="R526" s="36"/>
      <c r="S526" s="36"/>
    </row>
    <row r="527" spans="1:19" s="7" customFormat="1" ht="15">
      <c r="A527" s="16"/>
      <c r="D527" s="18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5"/>
      <c r="Q527" s="35"/>
      <c r="R527" s="36"/>
      <c r="S527" s="36"/>
    </row>
    <row r="528" spans="1:19" s="7" customFormat="1" ht="15">
      <c r="A528" s="16"/>
      <c r="D528" s="18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5"/>
      <c r="Q528" s="35"/>
      <c r="R528" s="36"/>
      <c r="S528" s="36"/>
    </row>
    <row r="529" spans="1:19" s="7" customFormat="1" ht="15">
      <c r="A529" s="16"/>
      <c r="D529" s="18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5"/>
      <c r="Q529" s="35"/>
      <c r="R529" s="36"/>
      <c r="S529" s="36"/>
    </row>
    <row r="530" spans="1:19" s="7" customFormat="1" ht="15">
      <c r="A530" s="16"/>
      <c r="D530" s="18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5"/>
      <c r="Q530" s="35"/>
      <c r="R530" s="36"/>
      <c r="S530" s="36"/>
    </row>
    <row r="531" spans="1:19" s="7" customFormat="1" ht="15">
      <c r="A531" s="16"/>
      <c r="D531" s="18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5"/>
      <c r="Q531" s="35"/>
      <c r="R531" s="36"/>
      <c r="S531" s="36"/>
    </row>
    <row r="532" spans="1:19" s="7" customFormat="1" ht="15">
      <c r="A532" s="16"/>
      <c r="D532" s="18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5"/>
      <c r="Q532" s="35"/>
      <c r="R532" s="36"/>
      <c r="S532" s="36"/>
    </row>
    <row r="533" spans="1:19" s="7" customFormat="1" ht="15">
      <c r="A533" s="16"/>
      <c r="D533" s="18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5"/>
      <c r="Q533" s="35"/>
      <c r="R533" s="36"/>
      <c r="S533" s="36"/>
    </row>
    <row r="534" spans="1:19" s="7" customFormat="1" ht="15">
      <c r="A534" s="16"/>
      <c r="D534" s="18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5"/>
      <c r="Q534" s="35"/>
      <c r="R534" s="36"/>
      <c r="S534" s="36"/>
    </row>
    <row r="535" spans="1:19" s="7" customFormat="1" ht="15">
      <c r="A535" s="16"/>
      <c r="D535" s="18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5"/>
      <c r="Q535" s="35"/>
      <c r="R535" s="36"/>
      <c r="S535" s="36"/>
    </row>
    <row r="536" spans="1:19" s="7" customFormat="1" ht="15">
      <c r="A536" s="16"/>
      <c r="D536" s="18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5"/>
      <c r="Q536" s="35"/>
      <c r="R536" s="36"/>
      <c r="S536" s="36"/>
    </row>
    <row r="537" spans="1:19" s="7" customFormat="1" ht="15">
      <c r="A537" s="16"/>
      <c r="D537" s="18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5"/>
      <c r="Q537" s="35"/>
      <c r="R537" s="36"/>
      <c r="S537" s="36"/>
    </row>
    <row r="538" spans="1:19" s="7" customFormat="1" ht="15">
      <c r="A538" s="16"/>
      <c r="D538" s="18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5"/>
      <c r="Q538" s="35"/>
      <c r="R538" s="36"/>
      <c r="S538" s="36"/>
    </row>
    <row r="539" spans="1:19" s="7" customFormat="1" ht="15">
      <c r="A539" s="16"/>
      <c r="D539" s="18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5"/>
      <c r="Q539" s="35"/>
      <c r="R539" s="36"/>
      <c r="S539" s="36"/>
    </row>
    <row r="540" spans="1:19" s="7" customFormat="1" ht="15">
      <c r="A540" s="16"/>
      <c r="D540" s="18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5"/>
      <c r="Q540" s="35"/>
      <c r="R540" s="36"/>
      <c r="S540" s="36"/>
    </row>
    <row r="541" spans="1:19" s="7" customFormat="1" ht="15">
      <c r="A541" s="16"/>
      <c r="D541" s="18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5"/>
      <c r="Q541" s="35"/>
      <c r="R541" s="36"/>
      <c r="S541" s="36"/>
    </row>
    <row r="542" spans="1:19" s="7" customFormat="1" ht="15">
      <c r="A542" s="16"/>
      <c r="D542" s="18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5"/>
      <c r="Q542" s="35"/>
      <c r="R542" s="36"/>
      <c r="S542" s="36"/>
    </row>
    <row r="543" spans="1:19" s="7" customFormat="1" ht="15">
      <c r="A543" s="16"/>
      <c r="D543" s="18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5"/>
      <c r="Q543" s="35"/>
      <c r="R543" s="36"/>
      <c r="S543" s="36"/>
    </row>
    <row r="544" spans="1:19" s="7" customFormat="1" ht="15">
      <c r="A544" s="16"/>
      <c r="D544" s="18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5"/>
      <c r="Q544" s="35"/>
      <c r="R544" s="36"/>
      <c r="S544" s="36"/>
    </row>
    <row r="545" spans="1:19" s="7" customFormat="1" ht="15">
      <c r="A545" s="16"/>
      <c r="D545" s="18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5"/>
      <c r="Q545" s="35"/>
      <c r="R545" s="36"/>
      <c r="S545" s="36"/>
    </row>
    <row r="546" spans="1:19" s="7" customFormat="1" ht="15">
      <c r="A546" s="16"/>
      <c r="D546" s="18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5"/>
      <c r="Q546" s="35"/>
      <c r="R546" s="36"/>
      <c r="S546" s="36"/>
    </row>
    <row r="547" spans="1:19" s="7" customFormat="1" ht="15">
      <c r="A547" s="16"/>
      <c r="D547" s="18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5"/>
      <c r="Q547" s="35"/>
      <c r="R547" s="36"/>
      <c r="S547" s="36"/>
    </row>
    <row r="548" spans="1:19" s="7" customFormat="1" ht="15">
      <c r="A548" s="16"/>
      <c r="D548" s="18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5"/>
      <c r="Q548" s="35"/>
      <c r="R548" s="36"/>
      <c r="S548" s="36"/>
    </row>
    <row r="549" spans="1:19" s="7" customFormat="1" ht="15">
      <c r="A549" s="16"/>
      <c r="D549" s="18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5"/>
      <c r="Q549" s="35"/>
      <c r="R549" s="36"/>
      <c r="S549" s="36"/>
    </row>
    <row r="550" spans="1:19" s="7" customFormat="1" ht="15">
      <c r="A550" s="16"/>
      <c r="D550" s="18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5"/>
      <c r="Q550" s="35"/>
      <c r="R550" s="36"/>
      <c r="S550" s="36"/>
    </row>
    <row r="551" spans="1:19" s="7" customFormat="1" ht="15">
      <c r="A551" s="16"/>
      <c r="D551" s="18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5"/>
      <c r="Q551" s="35"/>
      <c r="R551" s="36"/>
      <c r="S551" s="36"/>
    </row>
    <row r="552" spans="1:19" s="7" customFormat="1" ht="15">
      <c r="A552" s="16"/>
      <c r="D552" s="18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5"/>
      <c r="Q552" s="35"/>
      <c r="R552" s="36"/>
      <c r="S552" s="36"/>
    </row>
    <row r="553" spans="1:19" s="7" customFormat="1" ht="15">
      <c r="A553" s="16"/>
      <c r="D553" s="18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5"/>
      <c r="Q553" s="35"/>
      <c r="R553" s="36"/>
      <c r="S553" s="36"/>
    </row>
    <row r="554" spans="1:19" s="7" customFormat="1" ht="15">
      <c r="A554" s="16"/>
      <c r="D554" s="18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5"/>
      <c r="Q554" s="35"/>
      <c r="R554" s="36"/>
      <c r="S554" s="36"/>
    </row>
    <row r="555" spans="1:19" s="7" customFormat="1" ht="15">
      <c r="A555" s="16"/>
      <c r="D555" s="18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5"/>
      <c r="Q555" s="35"/>
      <c r="R555" s="36"/>
      <c r="S555" s="36"/>
    </row>
    <row r="556" spans="1:19" s="7" customFormat="1" ht="15">
      <c r="A556" s="16"/>
      <c r="D556" s="18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5"/>
      <c r="Q556" s="35"/>
      <c r="R556" s="36"/>
      <c r="S556" s="36"/>
    </row>
    <row r="557" spans="1:19" s="7" customFormat="1" ht="15">
      <c r="A557" s="16"/>
      <c r="D557" s="18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5"/>
      <c r="Q557" s="35"/>
      <c r="R557" s="36"/>
      <c r="S557" s="36"/>
    </row>
    <row r="558" spans="1:19" s="7" customFormat="1" ht="15">
      <c r="A558" s="16"/>
      <c r="D558" s="18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5"/>
      <c r="Q558" s="35"/>
      <c r="R558" s="36"/>
      <c r="S558" s="36"/>
    </row>
    <row r="559" spans="1:19" s="7" customFormat="1" ht="15">
      <c r="A559" s="16"/>
      <c r="D559" s="18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5"/>
      <c r="Q559" s="35"/>
      <c r="R559" s="36"/>
      <c r="S559" s="36"/>
    </row>
    <row r="560" spans="1:19" s="7" customFormat="1" ht="15">
      <c r="A560" s="16"/>
      <c r="D560" s="18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5"/>
      <c r="Q560" s="35"/>
      <c r="R560" s="36"/>
      <c r="S560" s="36"/>
    </row>
    <row r="561" spans="1:19" s="7" customFormat="1" ht="15">
      <c r="A561" s="16"/>
      <c r="D561" s="18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5"/>
      <c r="Q561" s="35"/>
      <c r="R561" s="36"/>
      <c r="S561" s="36"/>
    </row>
    <row r="562" spans="1:19" s="7" customFormat="1" ht="15">
      <c r="A562" s="16"/>
      <c r="D562" s="18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5"/>
      <c r="Q562" s="35"/>
      <c r="R562" s="36"/>
      <c r="S562" s="36"/>
    </row>
    <row r="563" spans="1:19" s="7" customFormat="1" ht="15">
      <c r="A563" s="16"/>
      <c r="D563" s="18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5"/>
      <c r="Q563" s="35"/>
      <c r="R563" s="36"/>
      <c r="S563" s="36"/>
    </row>
    <row r="564" spans="1:19" s="7" customFormat="1" ht="15">
      <c r="A564" s="16"/>
      <c r="D564" s="18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5"/>
      <c r="Q564" s="35"/>
      <c r="R564" s="36"/>
      <c r="S564" s="36"/>
    </row>
    <row r="565" spans="1:19" s="7" customFormat="1" ht="15">
      <c r="A565" s="16"/>
      <c r="D565" s="18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5"/>
      <c r="Q565" s="35"/>
      <c r="R565" s="36"/>
      <c r="S565" s="36"/>
    </row>
    <row r="566" spans="1:19" s="7" customFormat="1" ht="15">
      <c r="A566" s="16"/>
      <c r="D566" s="18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5"/>
      <c r="Q566" s="35"/>
      <c r="R566" s="36"/>
      <c r="S566" s="36"/>
    </row>
    <row r="567" spans="1:19" s="7" customFormat="1" ht="15">
      <c r="A567" s="16"/>
      <c r="D567" s="18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5"/>
      <c r="Q567" s="35"/>
      <c r="R567" s="36"/>
      <c r="S567" s="36"/>
    </row>
    <row r="568" spans="1:19" s="7" customFormat="1" ht="15">
      <c r="A568" s="16"/>
      <c r="D568" s="18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5"/>
      <c r="Q568" s="35"/>
      <c r="R568" s="36"/>
      <c r="S568" s="36"/>
    </row>
    <row r="569" spans="1:19" s="7" customFormat="1" ht="15">
      <c r="A569" s="16"/>
      <c r="D569" s="18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5"/>
      <c r="Q569" s="35"/>
      <c r="R569" s="36"/>
      <c r="S569" s="36"/>
    </row>
    <row r="570" spans="1:19" s="7" customFormat="1" ht="15">
      <c r="A570" s="16"/>
      <c r="D570" s="18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5"/>
      <c r="Q570" s="35"/>
      <c r="R570" s="36"/>
      <c r="S570" s="36"/>
    </row>
    <row r="571" spans="1:19" s="7" customFormat="1" ht="15">
      <c r="A571" s="16"/>
      <c r="D571" s="18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5"/>
      <c r="Q571" s="35"/>
      <c r="R571" s="36"/>
      <c r="S571" s="36"/>
    </row>
    <row r="572" spans="1:19" s="7" customFormat="1" ht="15">
      <c r="A572" s="16"/>
      <c r="D572" s="18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5"/>
      <c r="Q572" s="35"/>
      <c r="R572" s="36"/>
      <c r="S572" s="36"/>
    </row>
    <row r="573" spans="1:19" s="7" customFormat="1" ht="15">
      <c r="A573" s="16"/>
      <c r="D573" s="18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5"/>
      <c r="Q573" s="35"/>
      <c r="R573" s="36"/>
      <c r="S573" s="36"/>
    </row>
    <row r="574" spans="1:19" s="7" customFormat="1" ht="15">
      <c r="A574" s="16"/>
      <c r="D574" s="18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5"/>
      <c r="Q574" s="35"/>
      <c r="R574" s="36"/>
      <c r="S574" s="36"/>
    </row>
    <row r="575" spans="1:19" s="7" customFormat="1" ht="15">
      <c r="A575" s="16"/>
      <c r="D575" s="18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5"/>
      <c r="Q575" s="35"/>
      <c r="R575" s="36"/>
      <c r="S575" s="36"/>
    </row>
    <row r="576" spans="1:19" s="7" customFormat="1" ht="15">
      <c r="A576" s="16"/>
      <c r="D576" s="18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5"/>
      <c r="Q576" s="35"/>
      <c r="R576" s="36"/>
      <c r="S576" s="36"/>
    </row>
    <row r="577" spans="1:19" s="7" customFormat="1" ht="15">
      <c r="A577" s="16"/>
      <c r="D577" s="18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5"/>
      <c r="Q577" s="35"/>
      <c r="R577" s="36"/>
      <c r="S577" s="36"/>
    </row>
    <row r="578" spans="1:19" s="7" customFormat="1" ht="15">
      <c r="A578" s="16"/>
      <c r="D578" s="18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5"/>
      <c r="Q578" s="35"/>
      <c r="R578" s="36"/>
      <c r="S578" s="36"/>
    </row>
    <row r="579" spans="1:19" s="7" customFormat="1" ht="15">
      <c r="A579" s="16"/>
      <c r="D579" s="18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5"/>
      <c r="Q579" s="35"/>
      <c r="R579" s="36"/>
      <c r="S579" s="36"/>
    </row>
    <row r="580" spans="1:19" s="7" customFormat="1" ht="15">
      <c r="A580" s="16"/>
      <c r="D580" s="18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5"/>
      <c r="Q580" s="35"/>
      <c r="R580" s="36"/>
      <c r="S580" s="36"/>
    </row>
    <row r="581" spans="1:19" s="7" customFormat="1" ht="15">
      <c r="A581" s="16"/>
      <c r="D581" s="18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5"/>
      <c r="Q581" s="35"/>
      <c r="R581" s="36"/>
      <c r="S581" s="36"/>
    </row>
    <row r="582" spans="1:19" s="7" customFormat="1" ht="15">
      <c r="A582" s="16"/>
      <c r="D582" s="18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5"/>
      <c r="Q582" s="35"/>
      <c r="R582" s="36"/>
      <c r="S582" s="36"/>
    </row>
    <row r="583" spans="1:19" s="7" customFormat="1" ht="15">
      <c r="A583" s="16"/>
      <c r="D583" s="18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5"/>
      <c r="Q583" s="35"/>
      <c r="R583" s="36"/>
      <c r="S583" s="36"/>
    </row>
    <row r="584" spans="1:19" s="7" customFormat="1" ht="15">
      <c r="A584" s="16"/>
      <c r="D584" s="18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5"/>
      <c r="Q584" s="35"/>
      <c r="R584" s="36"/>
      <c r="S584" s="36"/>
    </row>
    <row r="585" spans="1:19" s="7" customFormat="1" ht="15">
      <c r="A585" s="16"/>
      <c r="D585" s="18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5"/>
      <c r="Q585" s="35"/>
      <c r="R585" s="36"/>
      <c r="S585" s="36"/>
    </row>
    <row r="586" spans="1:19" s="7" customFormat="1" ht="15">
      <c r="A586" s="16"/>
      <c r="D586" s="18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5"/>
      <c r="Q586" s="35"/>
      <c r="R586" s="36"/>
      <c r="S586" s="36"/>
    </row>
    <row r="587" spans="1:19" s="7" customFormat="1" ht="15">
      <c r="A587" s="16"/>
      <c r="D587" s="18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5"/>
      <c r="Q587" s="35"/>
      <c r="R587" s="36"/>
      <c r="S587" s="36"/>
    </row>
    <row r="588" spans="1:19" s="7" customFormat="1" ht="15">
      <c r="A588" s="16"/>
      <c r="D588" s="18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5"/>
      <c r="Q588" s="35"/>
      <c r="R588" s="36"/>
      <c r="S588" s="36"/>
    </row>
    <row r="589" spans="1:19" s="7" customFormat="1" ht="15">
      <c r="A589" s="16"/>
      <c r="D589" s="18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5"/>
      <c r="Q589" s="35"/>
      <c r="R589" s="36"/>
      <c r="S589" s="36"/>
    </row>
    <row r="590" spans="1:19" s="7" customFormat="1" ht="15">
      <c r="A590" s="16"/>
      <c r="D590" s="18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5"/>
      <c r="Q590" s="35"/>
      <c r="R590" s="36"/>
      <c r="S590" s="36"/>
    </row>
    <row r="591" spans="1:19" s="7" customFormat="1" ht="15">
      <c r="A591" s="16"/>
      <c r="D591" s="18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5"/>
      <c r="Q591" s="35"/>
      <c r="R591" s="36"/>
      <c r="S591" s="36"/>
    </row>
    <row r="592" spans="1:19" s="7" customFormat="1" ht="15">
      <c r="A592" s="16"/>
      <c r="D592" s="18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5"/>
      <c r="Q592" s="35"/>
      <c r="R592" s="36"/>
      <c r="S592" s="36"/>
    </row>
    <row r="593" spans="1:19" s="7" customFormat="1" ht="15">
      <c r="A593" s="16"/>
      <c r="D593" s="18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5"/>
      <c r="Q593" s="35"/>
      <c r="R593" s="36"/>
      <c r="S593" s="36"/>
    </row>
    <row r="594" spans="1:19" s="7" customFormat="1" ht="15">
      <c r="A594" s="16"/>
      <c r="D594" s="18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5"/>
      <c r="Q594" s="35"/>
      <c r="R594" s="36"/>
      <c r="S594" s="36"/>
    </row>
    <row r="595" spans="1:19" s="7" customFormat="1" ht="15">
      <c r="A595" s="16"/>
      <c r="D595" s="18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5"/>
      <c r="Q595" s="35"/>
      <c r="R595" s="36"/>
      <c r="S595" s="36"/>
    </row>
    <row r="596" spans="1:19" s="7" customFormat="1" ht="15">
      <c r="A596" s="16"/>
      <c r="D596" s="18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5"/>
      <c r="Q596" s="35"/>
      <c r="R596" s="36"/>
      <c r="S596" s="36"/>
    </row>
    <row r="597" spans="1:19" s="7" customFormat="1" ht="15">
      <c r="A597" s="16"/>
      <c r="D597" s="18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5"/>
      <c r="Q597" s="35"/>
      <c r="R597" s="36"/>
      <c r="S597" s="36"/>
    </row>
    <row r="598" spans="1:19" s="7" customFormat="1" ht="15">
      <c r="A598" s="16"/>
      <c r="D598" s="18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5"/>
      <c r="Q598" s="35"/>
      <c r="R598" s="36"/>
      <c r="S598" s="36"/>
    </row>
    <row r="599" spans="1:19" s="7" customFormat="1" ht="15">
      <c r="A599" s="16"/>
      <c r="D599" s="18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5"/>
      <c r="Q599" s="35"/>
      <c r="R599" s="36"/>
      <c r="S599" s="36"/>
    </row>
    <row r="600" spans="1:19" s="7" customFormat="1" ht="15">
      <c r="A600" s="16"/>
      <c r="D600" s="18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5"/>
      <c r="Q600" s="35"/>
      <c r="R600" s="36"/>
      <c r="S600" s="36"/>
    </row>
    <row r="601" spans="1:19" s="7" customFormat="1" ht="15">
      <c r="A601" s="16"/>
      <c r="D601" s="18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5"/>
      <c r="Q601" s="35"/>
      <c r="R601" s="36"/>
      <c r="S601" s="36"/>
    </row>
    <row r="602" spans="1:19" s="7" customFormat="1" ht="15">
      <c r="A602" s="16"/>
      <c r="D602" s="18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5"/>
      <c r="Q602" s="35"/>
      <c r="R602" s="36"/>
      <c r="S602" s="36"/>
    </row>
    <row r="603" spans="1:19" s="7" customFormat="1" ht="15">
      <c r="A603" s="16"/>
      <c r="D603" s="18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5"/>
      <c r="Q603" s="35"/>
      <c r="R603" s="36"/>
      <c r="S603" s="36"/>
    </row>
    <row r="604" spans="1:19" s="7" customFormat="1" ht="15">
      <c r="A604" s="16"/>
      <c r="D604" s="18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5"/>
      <c r="Q604" s="35"/>
      <c r="R604" s="36"/>
      <c r="S604" s="36"/>
    </row>
    <row r="605" spans="1:19" s="7" customFormat="1" ht="15">
      <c r="A605" s="16"/>
      <c r="D605" s="18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5"/>
      <c r="Q605" s="35"/>
      <c r="R605" s="36"/>
      <c r="S605" s="36"/>
    </row>
    <row r="606" spans="1:19" s="7" customFormat="1" ht="15">
      <c r="A606" s="16"/>
      <c r="D606" s="18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5"/>
      <c r="Q606" s="35"/>
      <c r="R606" s="36"/>
      <c r="S606" s="36"/>
    </row>
    <row r="607" spans="1:19" s="7" customFormat="1" ht="15">
      <c r="A607" s="16"/>
      <c r="D607" s="18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5"/>
      <c r="Q607" s="35"/>
      <c r="R607" s="36"/>
      <c r="S607" s="36"/>
    </row>
    <row r="608" spans="1:19" s="7" customFormat="1" ht="15">
      <c r="A608" s="16"/>
      <c r="D608" s="18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5"/>
      <c r="Q608" s="35"/>
      <c r="R608" s="36"/>
      <c r="S608" s="36"/>
    </row>
    <row r="609" spans="1:19" s="7" customFormat="1" ht="15">
      <c r="A609" s="16"/>
      <c r="D609" s="18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5"/>
      <c r="Q609" s="35"/>
      <c r="R609" s="36"/>
      <c r="S609" s="36"/>
    </row>
    <row r="610" spans="1:19" s="7" customFormat="1" ht="15">
      <c r="A610" s="16"/>
      <c r="D610" s="18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5"/>
      <c r="Q610" s="35"/>
      <c r="R610" s="36"/>
      <c r="S610" s="36"/>
    </row>
    <row r="611" spans="1:19" s="7" customFormat="1" ht="15">
      <c r="A611" s="16"/>
      <c r="D611" s="18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5"/>
      <c r="Q611" s="35"/>
      <c r="R611" s="36"/>
      <c r="S611" s="36"/>
    </row>
    <row r="612" spans="1:19" s="7" customFormat="1" ht="15">
      <c r="A612" s="16"/>
      <c r="D612" s="18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5"/>
      <c r="Q612" s="35"/>
      <c r="R612" s="36"/>
      <c r="S612" s="36"/>
    </row>
    <row r="613" spans="1:19" s="7" customFormat="1" ht="15">
      <c r="A613" s="16"/>
      <c r="D613" s="18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5"/>
      <c r="Q613" s="35"/>
      <c r="R613" s="36"/>
      <c r="S613" s="36"/>
    </row>
    <row r="614" spans="1:19" s="7" customFormat="1" ht="15">
      <c r="A614" s="16"/>
      <c r="D614" s="18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5"/>
      <c r="Q614" s="35"/>
      <c r="R614" s="36"/>
      <c r="S614" s="36"/>
    </row>
    <row r="615" spans="1:19" s="7" customFormat="1" ht="15">
      <c r="A615" s="16"/>
      <c r="D615" s="18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5"/>
      <c r="Q615" s="35"/>
      <c r="R615" s="36"/>
      <c r="S615" s="36"/>
    </row>
    <row r="616" spans="1:19" s="7" customFormat="1" ht="15">
      <c r="A616" s="16"/>
      <c r="D616" s="18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5"/>
      <c r="Q616" s="35"/>
      <c r="R616" s="36"/>
      <c r="S616" s="36"/>
    </row>
    <row r="617" spans="1:19" s="7" customFormat="1" ht="15">
      <c r="A617" s="16"/>
      <c r="D617" s="18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5"/>
      <c r="Q617" s="35"/>
      <c r="R617" s="36"/>
      <c r="S617" s="36"/>
    </row>
    <row r="618" spans="1:19" s="7" customFormat="1" ht="15">
      <c r="A618" s="16"/>
      <c r="D618" s="18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5"/>
      <c r="Q618" s="35"/>
      <c r="R618" s="36"/>
      <c r="S618" s="36"/>
    </row>
    <row r="619" spans="1:19" s="7" customFormat="1" ht="15">
      <c r="A619" s="16"/>
      <c r="D619" s="18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5"/>
      <c r="Q619" s="35"/>
      <c r="R619" s="36"/>
      <c r="S619" s="36"/>
    </row>
    <row r="620" spans="1:19" s="7" customFormat="1" ht="15">
      <c r="A620" s="16"/>
      <c r="D620" s="18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5"/>
      <c r="Q620" s="35"/>
      <c r="R620" s="36"/>
      <c r="S620" s="36"/>
    </row>
    <row r="621" spans="1:19" s="7" customFormat="1" ht="15">
      <c r="A621" s="16"/>
      <c r="D621" s="18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5"/>
      <c r="Q621" s="35"/>
      <c r="R621" s="36"/>
      <c r="S621" s="36"/>
    </row>
    <row r="622" spans="1:19" s="7" customFormat="1" ht="15">
      <c r="A622" s="16"/>
      <c r="D622" s="18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5"/>
      <c r="Q622" s="35"/>
      <c r="R622" s="36"/>
      <c r="S622" s="36"/>
    </row>
    <row r="623" spans="1:19" s="7" customFormat="1" ht="15">
      <c r="A623" s="16"/>
      <c r="D623" s="18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5"/>
      <c r="Q623" s="35"/>
      <c r="R623" s="36"/>
      <c r="S623" s="36"/>
    </row>
    <row r="624" spans="1:19" s="7" customFormat="1" ht="15">
      <c r="A624" s="16"/>
      <c r="D624" s="18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5"/>
      <c r="Q624" s="35"/>
      <c r="R624" s="36"/>
      <c r="S624" s="36"/>
    </row>
    <row r="625" spans="1:19" s="7" customFormat="1" ht="15">
      <c r="A625" s="16"/>
      <c r="D625" s="18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5"/>
      <c r="Q625" s="35"/>
      <c r="R625" s="36"/>
      <c r="S625" s="36"/>
    </row>
    <row r="626" spans="1:19" s="7" customFormat="1" ht="15">
      <c r="A626" s="16"/>
      <c r="D626" s="18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5"/>
      <c r="Q626" s="35"/>
      <c r="R626" s="36"/>
      <c r="S626" s="36"/>
    </row>
    <row r="627" spans="1:19" s="7" customFormat="1" ht="15">
      <c r="A627" s="16"/>
      <c r="D627" s="18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5"/>
      <c r="Q627" s="35"/>
      <c r="R627" s="36"/>
      <c r="S627" s="36"/>
    </row>
    <row r="628" spans="1:19" s="7" customFormat="1" ht="15">
      <c r="A628" s="16"/>
      <c r="D628" s="18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5"/>
      <c r="Q628" s="35"/>
      <c r="R628" s="36"/>
      <c r="S628" s="36"/>
    </row>
    <row r="629" spans="1:19" s="7" customFormat="1" ht="15">
      <c r="A629" s="16"/>
      <c r="D629" s="18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5"/>
      <c r="Q629" s="35"/>
      <c r="R629" s="36"/>
      <c r="S629" s="36"/>
    </row>
    <row r="630" spans="1:19" s="7" customFormat="1" ht="15">
      <c r="A630" s="16"/>
      <c r="D630" s="18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5"/>
      <c r="Q630" s="35"/>
      <c r="R630" s="36"/>
      <c r="S630" s="36"/>
    </row>
    <row r="631" spans="1:19" s="7" customFormat="1" ht="15">
      <c r="A631" s="16"/>
      <c r="D631" s="18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5"/>
      <c r="Q631" s="35"/>
      <c r="R631" s="36"/>
      <c r="S631" s="36"/>
    </row>
    <row r="632" spans="1:19" s="7" customFormat="1" ht="15">
      <c r="A632" s="16"/>
      <c r="D632" s="18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5"/>
      <c r="Q632" s="35"/>
      <c r="R632" s="36"/>
      <c r="S632" s="36"/>
    </row>
    <row r="633" spans="1:19" s="7" customFormat="1" ht="15">
      <c r="A633" s="16"/>
      <c r="D633" s="18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5"/>
      <c r="Q633" s="35"/>
      <c r="R633" s="36"/>
      <c r="S633" s="36"/>
    </row>
    <row r="634" spans="1:19" s="7" customFormat="1" ht="15">
      <c r="A634" s="16"/>
      <c r="D634" s="18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5"/>
      <c r="Q634" s="35"/>
      <c r="R634" s="36"/>
      <c r="S634" s="36"/>
    </row>
    <row r="635" spans="1:19" s="7" customFormat="1" ht="15">
      <c r="A635" s="16"/>
      <c r="D635" s="18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5"/>
      <c r="Q635" s="35"/>
      <c r="R635" s="36"/>
      <c r="S635" s="36"/>
    </row>
    <row r="636" spans="1:19" s="7" customFormat="1" ht="15">
      <c r="A636" s="16"/>
      <c r="D636" s="18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5"/>
      <c r="Q636" s="35"/>
      <c r="R636" s="36"/>
      <c r="S636" s="36"/>
    </row>
    <row r="637" spans="1:19" s="7" customFormat="1" ht="15">
      <c r="A637" s="16"/>
      <c r="D637" s="18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5"/>
      <c r="Q637" s="35"/>
      <c r="R637" s="36"/>
      <c r="S637" s="36"/>
    </row>
    <row r="638" spans="1:19" s="7" customFormat="1" ht="15">
      <c r="A638" s="16"/>
      <c r="D638" s="18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5"/>
      <c r="Q638" s="35"/>
      <c r="R638" s="36"/>
      <c r="S638" s="36"/>
    </row>
  </sheetData>
  <sheetProtection/>
  <mergeCells count="30">
    <mergeCell ref="D14:E14"/>
    <mergeCell ref="D30:E30"/>
    <mergeCell ref="B44:D47"/>
    <mergeCell ref="A32:B32"/>
    <mergeCell ref="A34:B34"/>
    <mergeCell ref="A35:B35"/>
    <mergeCell ref="A36:B36"/>
    <mergeCell ref="A40:G40"/>
    <mergeCell ref="A33:C33"/>
    <mergeCell ref="A37:B37"/>
    <mergeCell ref="O3:O4"/>
    <mergeCell ref="H3:H4"/>
    <mergeCell ref="I3:I4"/>
    <mergeCell ref="A31:C31"/>
    <mergeCell ref="P15:Q20"/>
    <mergeCell ref="D3:D4"/>
    <mergeCell ref="C3:C4"/>
    <mergeCell ref="C5:C6"/>
    <mergeCell ref="G3:G4"/>
    <mergeCell ref="E3:E4"/>
    <mergeCell ref="K3:N3"/>
    <mergeCell ref="D2:F2"/>
    <mergeCell ref="A14:B14"/>
    <mergeCell ref="A3:A4"/>
    <mergeCell ref="B3:B4"/>
    <mergeCell ref="B5:B6"/>
    <mergeCell ref="B8:B9"/>
    <mergeCell ref="C8:C9"/>
    <mergeCell ref="J3:J4"/>
    <mergeCell ref="F3:F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2009-05-13T09:04:15Z</dcterms:created>
  <dcterms:modified xsi:type="dcterms:W3CDTF">2010-12-30T09:42:11Z</dcterms:modified>
  <cp:category/>
  <cp:version/>
  <cp:contentType/>
  <cp:contentStatus/>
</cp:coreProperties>
</file>